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89.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92.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2390" yWindow="60" windowWidth="11640" windowHeight="9810" tabRatio="596"/>
  </bookViews>
  <sheets>
    <sheet name="Трансформаційна таблиця" sheetId="104" r:id="rId1"/>
    <sheet name="Звіт про фінансовий стан (Бала " sheetId="60" r:id="rId2"/>
    <sheet name="Звіт про прибутки і збитки " sheetId="14" r:id="rId3"/>
    <sheet name="Звіт про сукупний дохід" sheetId="15" r:id="rId4"/>
    <sheet name="Звіт про рух грошових кошті (2)" sheetId="72" r:id="rId5"/>
    <sheet name="Звіт про зміни у власному кап " sheetId="50" r:id="rId6"/>
    <sheet name="Примітка 6" sheetId="2" r:id="rId7"/>
    <sheet name="Примітка 9" sheetId="3" r:id="rId8"/>
    <sheet name="Таблиця 9.3" sheetId="53" r:id="rId9"/>
    <sheet name="Таблиця 9.4" sheetId="54" r:id="rId10"/>
    <sheet name="Примітка 10" sheetId="4" r:id="rId11"/>
    <sheet name="Таблиця 10.2" sheetId="25" r:id="rId12"/>
    <sheet name="Таблиця 10.3" sheetId="81" r:id="rId13"/>
    <sheet name="Таблиця 10.4" sheetId="82" r:id="rId14"/>
    <sheet name="Таблиця 10.5" sheetId="99" r:id="rId15"/>
    <sheet name="Таблиця 10.6" sheetId="26" r:id="rId16"/>
    <sheet name="Таблиця 10.7" sheetId="83" r:id="rId17"/>
    <sheet name="Таблиця 10.8" sheetId="84" r:id="rId18"/>
    <sheet name="Таблиця 10.9" sheetId="27" r:id="rId19"/>
    <sheet name="Таблиця 10.10" sheetId="85" r:id="rId20"/>
    <sheet name="Таблиця 10.11" sheetId="86" r:id="rId21"/>
    <sheet name="Таблиця 10.12" sheetId="28" r:id="rId22"/>
    <sheet name="Таблиця 10.13" sheetId="29" r:id="rId23"/>
    <sheet name="Таблиця 10.14" sheetId="30" r:id="rId24"/>
    <sheet name="Примітка 16" sheetId="5" r:id="rId25"/>
    <sheet name="Примітка 17" sheetId="1" r:id="rId26"/>
    <sheet name="Таблиця 17.2" sheetId="17" r:id="rId27"/>
    <sheet name="Таблиця 17.3" sheetId="55" r:id="rId28"/>
    <sheet name="Таблиця 17.4" sheetId="56" r:id="rId29"/>
    <sheet name="Таблиця 17.5" sheetId="59" r:id="rId30"/>
    <sheet name="Таблиця 17.6" sheetId="58" r:id="rId31"/>
    <sheet name="Таблиця 17.7" sheetId="57" r:id="rId32"/>
    <sheet name="Примітка 18" sheetId="6" r:id="rId33"/>
    <sheet name="Таблиця 18.2" sheetId="18" r:id="rId34"/>
    <sheet name="Таблиця 18.3" sheetId="19" r:id="rId35"/>
    <sheet name="Таблиця 18.4" sheetId="20" r:id="rId36"/>
    <sheet name="Примітка 20" sheetId="7" r:id="rId37"/>
    <sheet name="Примітка 21" sheetId="100" r:id="rId38"/>
    <sheet name="Таблиця 21.2" sheetId="101" r:id="rId39"/>
    <sheet name="Примітка 24" sheetId="73" r:id="rId40"/>
    <sheet name="Примітка 25" sheetId="8" r:id="rId41"/>
    <sheet name="Примітка 26" sheetId="9" r:id="rId42"/>
    <sheet name="Примітка 27" sheetId="24" r:id="rId43"/>
    <sheet name="Примітка 28" sheetId="10" r:id="rId44"/>
    <sheet name="Примітка 30" sheetId="37" r:id="rId45"/>
    <sheet name="Примітка 31" sheetId="48" r:id="rId46"/>
    <sheet name="Примітка 32" sheetId="68" r:id="rId47"/>
    <sheet name="Примітка 33" sheetId="69" r:id="rId48"/>
    <sheet name="Примітка 34" sheetId="70" r:id="rId49"/>
    <sheet name="Примітка 35" sheetId="31" r:id="rId50"/>
    <sheet name="Таблиця 35.3" sheetId="110" r:id="rId51"/>
    <sheet name="Таблиця 35.4 " sheetId="111" r:id="rId52"/>
    <sheet name="Таблиця 35.5" sheetId="112" r:id="rId53"/>
    <sheet name="Примітка 36 " sheetId="21" r:id="rId54"/>
    <sheet name="Таблиця 36.4 " sheetId="75" r:id="rId55"/>
    <sheet name="Примітка 38 " sheetId="95" r:id="rId56"/>
    <sheet name="Таблиця 38.2 " sheetId="96" r:id="rId57"/>
    <sheet name="Таблиця 38.3" sheetId="97" r:id="rId58"/>
    <sheet name="Таблиця 38.4" sheetId="92" r:id="rId59"/>
    <sheet name="Таблиця 38.5" sheetId="93" r:id="rId60"/>
    <sheet name="Таблиця 38.6" sheetId="94" r:id="rId61"/>
    <sheet name="Таблиця 38.7" sheetId="32" r:id="rId62"/>
    <sheet name="Примітка 39 " sheetId="33" r:id="rId63"/>
    <sheet name="Таблиця 39.2" sheetId="34" r:id="rId64"/>
    <sheet name="Таблиця 39.3 " sheetId="35" r:id="rId65"/>
    <sheet name="Таблиця 39.4 " sheetId="36" r:id="rId66"/>
    <sheet name="Таблиця 39.5 " sheetId="105" r:id="rId67"/>
    <sheet name="Таблиця 39.6 " sheetId="39" r:id="rId68"/>
    <sheet name="Таблиця 39.7" sheetId="61" r:id="rId69"/>
    <sheet name="Таблиця 39.8" sheetId="62" r:id="rId70"/>
    <sheet name="Таблиця 39.9" sheetId="71" r:id="rId71"/>
    <sheet name="Таблиця 39.10" sheetId="63" r:id="rId72"/>
    <sheet name="Таблиця 39.11" sheetId="65" r:id="rId73"/>
    <sheet name="Таблиця 39.12" sheetId="38" r:id="rId74"/>
    <sheet name="Таблиця 39.13 " sheetId="66" r:id="rId75"/>
    <sheet name="Таблиця 39.14" sheetId="67" r:id="rId76"/>
    <sheet name="Примітка 40 " sheetId="40" r:id="rId77"/>
    <sheet name="Примітка 42 " sheetId="41" r:id="rId78"/>
    <sheet name="Таблиця 42.2 " sheetId="42" r:id="rId79"/>
    <sheet name="Таблиця 42.3 " sheetId="91" r:id="rId80"/>
    <sheet name="Таблиця 42.4" sheetId="43" r:id="rId81"/>
    <sheet name="Примітка 44 " sheetId="106" r:id="rId82"/>
    <sheet name="Примітка 45 " sheetId="107" r:id="rId83"/>
    <sheet name="Таблиця 45.2 " sheetId="108" r:id="rId84"/>
    <sheet name="Таблиця 45.3" sheetId="109" r:id="rId85"/>
    <sheet name="Примітка 46 " sheetId="76" r:id="rId86"/>
    <sheet name="Таблиця 46.2 " sheetId="77" r:id="rId87"/>
    <sheet name="Таблиця 46.4 " sheetId="79" r:id="rId88"/>
    <sheet name="Таблиця 46.5 " sheetId="78" r:id="rId89"/>
    <sheet name="Таблиця 46.6 " sheetId="88" r:id="rId90"/>
    <sheet name="Таблиця 46.8" sheetId="87" r:id="rId91"/>
    <sheet name="Таблиця 46.9" sheetId="80" r:id="rId92"/>
    <sheet name="Таблиця 46.10" sheetId="89" r:id="rId93"/>
    <sheet name="Таблиця 46.12" sheetId="90" r:id="rId94"/>
    <sheet name="Таблиця 46.13 " sheetId="44" r:id="rId95"/>
  </sheets>
  <externalReferences>
    <externalReference r:id="rId96"/>
  </externalReferences>
  <definedNames>
    <definedName name="_ftn1_1" localSheetId="4">#REF!</definedName>
    <definedName name="_ftn1_1" localSheetId="10">#REF!</definedName>
    <definedName name="_ftn1_1" localSheetId="24">#REF!</definedName>
    <definedName name="_ftn1_1" localSheetId="32">#REF!</definedName>
    <definedName name="_ftn1_1" localSheetId="36">#REF!</definedName>
    <definedName name="_ftn1_1" localSheetId="40">#REF!</definedName>
    <definedName name="_ftn1_1" localSheetId="41">#REF!</definedName>
    <definedName name="_ftn1_1" localSheetId="43">#REF!</definedName>
    <definedName name="_ftn1_1" localSheetId="53">#REF!</definedName>
    <definedName name="_ftn1_1" localSheetId="6">#REF!</definedName>
    <definedName name="_ftn1_1" localSheetId="7">#REF!</definedName>
    <definedName name="_ftn1_1" localSheetId="19">#REF!</definedName>
    <definedName name="_ftn1_1" localSheetId="20">#REF!</definedName>
    <definedName name="_ftn1_1" localSheetId="33">#REF!</definedName>
    <definedName name="_ftn1_1" localSheetId="34">#REF!</definedName>
    <definedName name="_ftn1_1" localSheetId="35">#REF!</definedName>
    <definedName name="_ftn1_1" localSheetId="0">#REF!</definedName>
    <definedName name="_ftn1_1">#REF!</definedName>
    <definedName name="_ftnref1_1" localSheetId="4">#REF!</definedName>
    <definedName name="_ftnref1_1" localSheetId="10">#REF!</definedName>
    <definedName name="_ftnref1_1" localSheetId="24">#REF!</definedName>
    <definedName name="_ftnref1_1" localSheetId="32">#REF!</definedName>
    <definedName name="_ftnref1_1" localSheetId="36">#REF!</definedName>
    <definedName name="_ftnref1_1" localSheetId="40">#REF!</definedName>
    <definedName name="_ftnref1_1" localSheetId="41">#REF!</definedName>
    <definedName name="_ftnref1_1" localSheetId="43">#REF!</definedName>
    <definedName name="_ftnref1_1" localSheetId="53">#REF!</definedName>
    <definedName name="_ftnref1_1" localSheetId="6">#REF!</definedName>
    <definedName name="_ftnref1_1" localSheetId="7">#REF!</definedName>
    <definedName name="_ftnref1_1" localSheetId="33">#REF!</definedName>
    <definedName name="_ftnref1_1" localSheetId="34">#REF!</definedName>
    <definedName name="_ftnref1_1" localSheetId="35">#REF!</definedName>
    <definedName name="_ftnref1_1" localSheetId="0">#REF!</definedName>
    <definedName name="_ftnref1_1">#REF!</definedName>
    <definedName name="_xlnm._FilterDatabase" localSheetId="0" hidden="1">'Трансформаційна таблиця'!$A$5:$D$113</definedName>
    <definedName name="OLE_LINK2_1" localSheetId="5">[1]Запрос!#REF!</definedName>
    <definedName name="OLE_LINK2_1" localSheetId="2">[1]Запрос!#REF!</definedName>
    <definedName name="OLE_LINK2_1" localSheetId="4">[1]Запрос!#REF!</definedName>
    <definedName name="OLE_LINK2_1" localSheetId="3">[1]Запрос!#REF!</definedName>
    <definedName name="OLE_LINK2_1" localSheetId="1">[1]Запрос!#REF!</definedName>
    <definedName name="OLE_LINK2_1" localSheetId="10">#REF!</definedName>
    <definedName name="OLE_LINK2_1" localSheetId="24">#REF!</definedName>
    <definedName name="OLE_LINK2_1" localSheetId="32">#REF!</definedName>
    <definedName name="OLE_LINK2_1" localSheetId="36">#REF!</definedName>
    <definedName name="OLE_LINK2_1" localSheetId="40">#REF!</definedName>
    <definedName name="OLE_LINK2_1" localSheetId="41">#REF!</definedName>
    <definedName name="OLE_LINK2_1" localSheetId="43">#REF!</definedName>
    <definedName name="OLE_LINK2_1" localSheetId="53">#REF!</definedName>
    <definedName name="OLE_LINK2_1" localSheetId="6">#REF!</definedName>
    <definedName name="OLE_LINK2_1" localSheetId="7">#REF!</definedName>
    <definedName name="OLE_LINK2_1" localSheetId="19">#REF!</definedName>
    <definedName name="OLE_LINK2_1" localSheetId="20">#REF!</definedName>
    <definedName name="OLE_LINK2_1" localSheetId="33">#REF!</definedName>
    <definedName name="OLE_LINK2_1" localSheetId="34">#REF!</definedName>
    <definedName name="OLE_LINK2_1" localSheetId="35">#REF!</definedName>
    <definedName name="OLE_LINK2_1" localSheetId="0">#REF!</definedName>
    <definedName name="OLE_LINK2_1">#REF!</definedName>
    <definedName name="qqqq" localSheetId="0">#REF!</definedName>
    <definedName name="qqqq">#REF!</definedName>
    <definedName name="st8_43" localSheetId="4">#REF!</definedName>
    <definedName name="st8_43" localSheetId="53">#REF!</definedName>
    <definedName name="st8_43" localSheetId="19">#REF!</definedName>
    <definedName name="st8_43" localSheetId="20">#REF!</definedName>
    <definedName name="st8_43" localSheetId="33">#REF!</definedName>
    <definedName name="st8_43" localSheetId="34">#REF!</definedName>
    <definedName name="st8_43" localSheetId="35">#REF!</definedName>
    <definedName name="st8_43" localSheetId="0">#REF!</definedName>
    <definedName name="st8_43">#REF!</definedName>
    <definedName name="_xlnm.Print_Area" localSheetId="5">'Звіт про зміни у власному кап '!$A$1:$I$67</definedName>
    <definedName name="_xlnm.Print_Area" localSheetId="2">'Звіт про прибутки і збитки '!$A$1:$K$55</definedName>
    <definedName name="_xlnm.Print_Area" localSheetId="4">'Звіт про рух грошових кошті (2)'!$A$1:$K$80</definedName>
    <definedName name="_xlnm.Print_Area" localSheetId="3">'Звіт про сукупний дохід'!$A$1:$K$28</definedName>
    <definedName name="_xlnm.Print_Area" localSheetId="1">'Звіт про фінансовий стан (Бала '!$A$1:$L$57</definedName>
    <definedName name="_xlnm.Print_Area" localSheetId="10">'Примітка 10'!$A$1:$E$32</definedName>
    <definedName name="_xlnm.Print_Area" localSheetId="24">'Примітка 16'!$A$1:$M$72</definedName>
    <definedName name="_xlnm.Print_Area" localSheetId="25">'Примітка 17'!$A$1:$F$20</definedName>
    <definedName name="_xlnm.Print_Area" localSheetId="32">'Примітка 18'!$A$1:$G$18</definedName>
    <definedName name="_xlnm.Print_Area" localSheetId="36">'Примітка 20'!$A$1:$F$18</definedName>
    <definedName name="_xlnm.Print_Area" localSheetId="37">'Примітка 21'!$A$1:$F$19</definedName>
    <definedName name="_xlnm.Print_Area" localSheetId="39">'Примітка 24'!$A$2:$G$35</definedName>
    <definedName name="_xlnm.Print_Area" localSheetId="40">'Примітка 25'!$A$1:$F$18</definedName>
    <definedName name="_xlnm.Print_Area" localSheetId="42">'Примітка 27'!$A$1:$F$16</definedName>
    <definedName name="_xlnm.Print_Area" localSheetId="43">'Примітка 28'!$A$1:$H$23</definedName>
    <definedName name="_xlnm.Print_Area" localSheetId="44">'Примітка 30'!$A$1:$L$38</definedName>
    <definedName name="_xlnm.Print_Area" localSheetId="45">'Примітка 31'!$A$1:$E$33</definedName>
    <definedName name="_xlnm.Print_Area" localSheetId="46">'Примітка 32'!$A$1:$E$23</definedName>
    <definedName name="_xlnm.Print_Area" localSheetId="47">'Примітка 33'!$A$1:$F$19</definedName>
    <definedName name="_xlnm.Print_Area" localSheetId="48">'Примітка 34'!$A$1:$F$22</definedName>
    <definedName name="_xlnm.Print_Area" localSheetId="49">'Примітка 35'!$A$1:$E$13</definedName>
    <definedName name="_xlnm.Print_Area" localSheetId="53">'Примітка 36 '!$A$1:$G$17</definedName>
    <definedName name="_xlnm.Print_Area" localSheetId="55">'Примітка 38 '!$A$1:$I$39</definedName>
    <definedName name="_xlnm.Print_Area" localSheetId="62">'Примітка 39 '!$A$1:$N$14</definedName>
    <definedName name="_xlnm.Print_Area" localSheetId="76">'Примітка 40 '!$A$1:$E$31</definedName>
    <definedName name="_xlnm.Print_Area" localSheetId="77">'Примітка 42 '!$A$1:$E$14</definedName>
    <definedName name="_xlnm.Print_Area" localSheetId="81">'Примітка 44 '!$A$1:$H$72</definedName>
    <definedName name="_xlnm.Print_Area" localSheetId="82">'Примітка 45 '!$A$1:$H$35</definedName>
    <definedName name="_xlnm.Print_Area" localSheetId="85">'Примітка 46 '!$A$1:$I$13</definedName>
    <definedName name="_xlnm.Print_Area" localSheetId="6">'Примітка 6'!$A$2:$E$17</definedName>
    <definedName name="_xlnm.Print_Area" localSheetId="7">'Примітка 9'!$A$2:$E$18</definedName>
    <definedName name="_xlnm.Print_Area" localSheetId="19">'Таблиця 10.10'!$A$1:$H$28</definedName>
    <definedName name="_xlnm.Print_Area" localSheetId="20">'Таблиця 10.11'!$A$1:$I$29</definedName>
    <definedName name="_xlnm.Print_Area" localSheetId="21">'Таблиця 10.12'!$A$1:$E$17</definedName>
    <definedName name="_xlnm.Print_Area" localSheetId="22">'Таблиця 10.13'!$A$1:$F$18</definedName>
    <definedName name="_xlnm.Print_Area" localSheetId="23">'Таблиця 10.14'!$A$1:$E$18</definedName>
    <definedName name="_xlnm.Print_Area" localSheetId="11">'Таблиця 10.2'!$A$1:$J$19</definedName>
    <definedName name="_xlnm.Print_Area" localSheetId="12">'Таблиця 10.3'!$A$1:$J$18</definedName>
    <definedName name="_xlnm.Print_Area" localSheetId="13">'Таблиця 10.4'!$A$1:$J$19</definedName>
    <definedName name="_xlnm.Print_Area" localSheetId="14">'Таблиця 10.5'!$A$1:$I$23</definedName>
    <definedName name="_xlnm.Print_Area" localSheetId="15">'Таблиця 10.6'!$A$1:$J$21</definedName>
    <definedName name="_xlnm.Print_Area" localSheetId="16">'Таблиця 10.7'!$A$1:$I$18</definedName>
    <definedName name="_xlnm.Print_Area" localSheetId="17">'Таблиця 10.8'!$A$2:$H$19</definedName>
    <definedName name="_xlnm.Print_Area" localSheetId="18">'Таблиця 10.9'!$A$1:$I$34</definedName>
    <definedName name="_xlnm.Print_Area" localSheetId="26">'Таблиця 17.2'!$A$1:$I$14</definedName>
    <definedName name="_xlnm.Print_Area" localSheetId="27">'Таблиця 17.3'!$A$2:$J$15</definedName>
    <definedName name="_xlnm.Print_Area" localSheetId="28">'Таблиця 17.4'!$A$2:$I$14</definedName>
    <definedName name="_xlnm.Print_Area" localSheetId="29">'Таблиця 17.5'!$A$1:$I$29</definedName>
    <definedName name="_xlnm.Print_Area" localSheetId="30">'Таблиця 17.6'!$A$1:$I$29</definedName>
    <definedName name="_xlnm.Print_Area" localSheetId="31">'Таблиця 17.7'!$A$1:$I$28</definedName>
    <definedName name="_xlnm.Print_Area" localSheetId="34">'Таблиця 18.3'!$A$1:$E$14</definedName>
    <definedName name="_xlnm.Print_Area" localSheetId="35">'Таблиця 18.4'!$A$1:$E$13</definedName>
    <definedName name="_xlnm.Print_Area" localSheetId="38">'Таблиця 21.2'!$A$1:$H$17</definedName>
    <definedName name="_xlnm.Print_Area" localSheetId="50">'Таблиця 35.3'!$A$2:$I$21</definedName>
    <definedName name="_xlnm.Print_Area" localSheetId="51">'Таблиця 35.4 '!$A$1:$I$22</definedName>
    <definedName name="_xlnm.Print_Area" localSheetId="52">'Таблиця 35.5'!$A$1:$I$23</definedName>
    <definedName name="_xlnm.Print_Area" localSheetId="54">'Таблиця 36.4 '!$A$1:$F$15</definedName>
    <definedName name="_xlnm.Print_Area" localSheetId="56">'Таблиця 38.2 '!$A$1:$I$38</definedName>
    <definedName name="_xlnm.Print_Area" localSheetId="57">'Таблиця 38.3'!$A$1:$I$38</definedName>
    <definedName name="_xlnm.Print_Area" localSheetId="58">'Таблиця 38.4'!$A$1:$H$26</definedName>
    <definedName name="_xlnm.Print_Area" localSheetId="59">'Таблиця 38.5'!$A$1:$H$27</definedName>
    <definedName name="_xlnm.Print_Area" localSheetId="60">'Таблиця 38.6'!$A$1:$H$26</definedName>
    <definedName name="_xlnm.Print_Area" localSheetId="61">'Таблиця 38.7'!$A$1:$K$12</definedName>
    <definedName name="_xlnm.Print_Area" localSheetId="71">'Таблиця 39.10'!$A$1:$H$21</definedName>
    <definedName name="_xlnm.Print_Area" localSheetId="72">'Таблиця 39.11'!$A$2:$H$20</definedName>
    <definedName name="_xlnm.Print_Area" localSheetId="73">'Таблиця 39.12'!$A$1:$H$27</definedName>
    <definedName name="_xlnm.Print_Area" localSheetId="74">'Таблиця 39.13 '!$A$2:$H$27</definedName>
    <definedName name="_xlnm.Print_Area" localSheetId="75">'Таблиця 39.14'!$A$2:$H$28</definedName>
    <definedName name="_xlnm.Print_Area" localSheetId="63">'Таблиця 39.2'!$A$1:$H$17</definedName>
    <definedName name="_xlnm.Print_Area" localSheetId="64">'Таблиця 39.3 '!$A$2:$H$15</definedName>
    <definedName name="_xlnm.Print_Area" localSheetId="65">'Таблиця 39.4 '!$A$1:$H$42</definedName>
    <definedName name="_xlnm.Print_Area" localSheetId="66">'Таблиця 39.5 '!$A$1:$N$29</definedName>
    <definedName name="_xlnm.Print_Area" localSheetId="67">'Таблиця 39.6 '!$A$1:$F$28</definedName>
    <definedName name="_xlnm.Print_Area" localSheetId="68">'Таблиця 39.7'!$A$1:$F$27</definedName>
    <definedName name="_xlnm.Print_Area" localSheetId="69">'Таблиця 39.8'!$A$1:$F$26</definedName>
    <definedName name="_xlnm.Print_Area" localSheetId="70">'Таблиця 39.9'!$A$1:$H$19</definedName>
    <definedName name="_xlnm.Print_Area" localSheetId="78">'Таблиця 42.2 '!$A$2:$F$14</definedName>
    <definedName name="_xlnm.Print_Area" localSheetId="79">'Таблиця 42.3 '!$A$1:$E$12</definedName>
    <definedName name="_xlnm.Print_Area" localSheetId="80">'Таблиця 42.4'!$A$1:$I$14</definedName>
    <definedName name="_xlnm.Print_Area" localSheetId="83">'Таблиця 45.2 '!$A$1:$H$33</definedName>
    <definedName name="_xlnm.Print_Area" localSheetId="84">'Таблиця 45.3'!$A$1:$H$33</definedName>
    <definedName name="_xlnm.Print_Area" localSheetId="92">'Таблиця 46.10'!$A$1:$I$11</definedName>
    <definedName name="_xlnm.Print_Area" localSheetId="93">'Таблиця 46.12'!$A$2:$I$9</definedName>
    <definedName name="_xlnm.Print_Area" localSheetId="94">'Таблиця 46.13 '!$A$1:$H$17</definedName>
    <definedName name="_xlnm.Print_Area" localSheetId="86">'Таблиця 46.2 '!$A$1:$I$9</definedName>
    <definedName name="_xlnm.Print_Area" localSheetId="87">'Таблиця 46.4 '!$A$1:$I$8</definedName>
    <definedName name="_xlnm.Print_Area" localSheetId="88">'Таблиця 46.5 '!$A$2:$I$10</definedName>
    <definedName name="_xlnm.Print_Area" localSheetId="89">'Таблиця 46.6 '!$A$1:$I$10</definedName>
    <definedName name="_xlnm.Print_Area" localSheetId="90">'Таблиця 46.8'!$A$1:$I$9</definedName>
    <definedName name="_xlnm.Print_Area" localSheetId="91">'Таблиця 46.9'!$A$1:$I$10</definedName>
    <definedName name="_xlnm.Print_Area" localSheetId="8">'Таблиця 9.3'!$A$1:$F$23</definedName>
    <definedName name="_xlnm.Print_Area" localSheetId="9">'Таблиця 9.4'!$A$1:$F$24</definedName>
    <definedName name="_xlnm.Print_Area" localSheetId="0">'Трансформаційна таблиця'!$A$1:$I$119</definedName>
    <definedName name="примітка20" localSheetId="4">#REF!</definedName>
    <definedName name="примітка20" localSheetId="53">#REF!</definedName>
    <definedName name="примітка20" localSheetId="26">#REF!</definedName>
    <definedName name="примітка20" localSheetId="33">#REF!</definedName>
    <definedName name="примітка20" localSheetId="34">#REF!</definedName>
    <definedName name="примітка20" localSheetId="35">#REF!</definedName>
    <definedName name="примітка20" localSheetId="0">#REF!</definedName>
    <definedName name="примітка20">#REF!</definedName>
  </definedNames>
  <calcPr calcId="124519"/>
</workbook>
</file>

<file path=xl/calcChain.xml><?xml version="1.0" encoding="utf-8"?>
<calcChain xmlns="http://schemas.openxmlformats.org/spreadsheetml/2006/main">
  <c r="H25" i="38"/>
  <c r="G25"/>
  <c r="F25"/>
  <c r="E25"/>
  <c r="D25"/>
  <c r="C25"/>
  <c r="C26" s="1"/>
  <c r="D26" s="1"/>
  <c r="E26" s="1"/>
  <c r="F26" s="1"/>
  <c r="G26" s="1"/>
  <c r="G16"/>
  <c r="F16"/>
  <c r="E16"/>
  <c r="D16"/>
  <c r="C16"/>
  <c r="H16" s="1"/>
  <c r="L12" i="37"/>
  <c r="L24"/>
  <c r="K24"/>
  <c r="J24"/>
  <c r="I24"/>
  <c r="H24"/>
  <c r="G24"/>
  <c r="F24"/>
  <c r="I12"/>
  <c r="F21"/>
  <c r="F12"/>
  <c r="E24"/>
  <c r="D24"/>
  <c r="E10" i="91" l="1"/>
  <c r="H24" i="86"/>
  <c r="G24"/>
  <c r="F24"/>
  <c r="E24"/>
  <c r="D24"/>
  <c r="C24"/>
  <c r="E11"/>
  <c r="H11" s="1"/>
  <c r="H10"/>
  <c r="C9"/>
  <c r="H9" s="1"/>
  <c r="H6" s="1"/>
  <c r="G6"/>
  <c r="F6"/>
  <c r="D6"/>
  <c r="C6"/>
  <c r="F11" i="85"/>
  <c r="E11"/>
  <c r="H11" s="1"/>
  <c r="C9"/>
  <c r="H9" s="1"/>
  <c r="G6"/>
  <c r="G24" s="1"/>
  <c r="F6"/>
  <c r="F24" s="1"/>
  <c r="E6"/>
  <c r="E24" s="1"/>
  <c r="D6"/>
  <c r="D24" s="1"/>
  <c r="C6"/>
  <c r="C24" s="1"/>
  <c r="C11" i="82"/>
  <c r="E6" i="86" l="1"/>
  <c r="H6" i="85"/>
  <c r="H24" s="1"/>
  <c r="G18" i="71"/>
  <c r="F18"/>
  <c r="D18"/>
  <c r="E17"/>
  <c r="H17" s="1"/>
  <c r="H16"/>
  <c r="C13"/>
  <c r="H13" s="1"/>
  <c r="H12"/>
  <c r="F9"/>
  <c r="E9"/>
  <c r="D9"/>
  <c r="C9"/>
  <c r="H8"/>
  <c r="H7"/>
  <c r="H6"/>
  <c r="F21" i="70"/>
  <c r="E20"/>
  <c r="E21" s="1"/>
  <c r="D20"/>
  <c r="D15"/>
  <c r="D21" s="1"/>
  <c r="H9" i="71" l="1"/>
  <c r="H18"/>
  <c r="C18"/>
  <c r="E18"/>
  <c r="I12" i="56" l="1"/>
  <c r="I11"/>
  <c r="I8"/>
  <c r="G7"/>
  <c r="I7" s="1"/>
  <c r="I6"/>
  <c r="I12" i="55"/>
  <c r="I6"/>
  <c r="F18" i="53"/>
  <c r="F20" s="1"/>
  <c r="E18"/>
  <c r="E20" s="1"/>
  <c r="E16" i="3"/>
  <c r="D16"/>
  <c r="K17" i="15"/>
  <c r="H17"/>
  <c r="E17"/>
  <c r="K16"/>
  <c r="H16"/>
  <c r="E16"/>
  <c r="K14"/>
  <c r="H14"/>
  <c r="E14"/>
  <c r="K5"/>
  <c r="H5"/>
  <c r="E5"/>
  <c r="I55" i="50"/>
  <c r="I44" s="1"/>
  <c r="G55"/>
  <c r="F54"/>
  <c r="G44"/>
  <c r="F44"/>
  <c r="E44"/>
  <c r="E41"/>
  <c r="E43" s="1"/>
  <c r="E56" s="1"/>
  <c r="G38"/>
  <c r="I38" s="1"/>
  <c r="I27" s="1"/>
  <c r="F27"/>
  <c r="I22"/>
  <c r="I26" s="1"/>
  <c r="G22"/>
  <c r="G26" s="1"/>
  <c r="F10"/>
  <c r="F22" s="1"/>
  <c r="F26" s="1"/>
  <c r="E31" i="48"/>
  <c r="D31"/>
  <c r="C31"/>
  <c r="E19"/>
  <c r="D19"/>
  <c r="C19"/>
  <c r="F12" i="42"/>
  <c r="F39" i="50" l="1"/>
  <c r="F41" s="1"/>
  <c r="F43" s="1"/>
  <c r="F56" s="1"/>
  <c r="C32" i="48"/>
  <c r="I39" i="50"/>
  <c r="I41" s="1"/>
  <c r="I43" s="1"/>
  <c r="I56" s="1"/>
  <c r="G27"/>
  <c r="G39" s="1"/>
  <c r="G41" s="1"/>
  <c r="G43" s="1"/>
  <c r="G56" s="1"/>
  <c r="E32" i="48"/>
  <c r="D32"/>
  <c r="I7" i="32"/>
  <c r="F7"/>
  <c r="E7"/>
  <c r="E6" i="30"/>
  <c r="E7"/>
  <c r="E8"/>
  <c r="E13" s="1"/>
  <c r="E9"/>
  <c r="E10"/>
  <c r="E11"/>
  <c r="E12"/>
  <c r="C13"/>
  <c r="D13"/>
  <c r="D13" i="29"/>
  <c r="C13"/>
  <c r="E12"/>
  <c r="E11"/>
  <c r="E10"/>
  <c r="E9"/>
  <c r="E8"/>
  <c r="E7"/>
  <c r="E6"/>
  <c r="H25" i="27"/>
  <c r="H23"/>
  <c r="H22"/>
  <c r="H21"/>
  <c r="H20"/>
  <c r="H19"/>
  <c r="G18"/>
  <c r="F18"/>
  <c r="E18"/>
  <c r="D18"/>
  <c r="C18"/>
  <c r="H17"/>
  <c r="H16"/>
  <c r="H15"/>
  <c r="H14"/>
  <c r="H13"/>
  <c r="G12"/>
  <c r="F12"/>
  <c r="E12"/>
  <c r="D12"/>
  <c r="C12"/>
  <c r="H12"/>
  <c r="H11"/>
  <c r="H10"/>
  <c r="H9"/>
  <c r="H8"/>
  <c r="H7"/>
  <c r="G6"/>
  <c r="F6"/>
  <c r="F24" s="1"/>
  <c r="F26" s="1"/>
  <c r="E6"/>
  <c r="D6"/>
  <c r="D24" s="1"/>
  <c r="D26" s="1"/>
  <c r="C6"/>
  <c r="C24" s="1"/>
  <c r="C26" s="1"/>
  <c r="J13" i="26"/>
  <c r="J12"/>
  <c r="J11"/>
  <c r="J10"/>
  <c r="J9"/>
  <c r="J8"/>
  <c r="I7"/>
  <c r="I14" s="1"/>
  <c r="H7"/>
  <c r="H14" s="1"/>
  <c r="G7"/>
  <c r="G14" s="1"/>
  <c r="F7"/>
  <c r="F14" s="1"/>
  <c r="E7"/>
  <c r="E14" s="1"/>
  <c r="D7"/>
  <c r="D14" s="1"/>
  <c r="C7"/>
  <c r="C14" s="1"/>
  <c r="J6"/>
  <c r="E13" i="29" l="1"/>
  <c r="H18" i="27"/>
  <c r="E24"/>
  <c r="E26" s="1"/>
  <c r="G24"/>
  <c r="G26" s="1"/>
  <c r="J14" i="26"/>
  <c r="H6" i="27"/>
  <c r="J7" i="26"/>
  <c r="C9" i="24"/>
  <c r="H26" i="27" l="1"/>
  <c r="H24"/>
  <c r="D7" i="19"/>
  <c r="D9" i="6" l="1"/>
  <c r="H21" i="10" l="1"/>
  <c r="H16"/>
  <c r="H11"/>
  <c r="H6"/>
  <c r="D14" i="6"/>
  <c r="M17" i="5"/>
  <c r="M15"/>
  <c r="M13"/>
  <c r="C14" i="4"/>
  <c r="C13"/>
  <c r="C15" s="1"/>
  <c r="C25"/>
  <c r="C26" s="1"/>
  <c r="E13" i="2"/>
  <c r="D13"/>
  <c r="C10"/>
  <c r="C13" s="1"/>
  <c r="C11" l="1"/>
</calcChain>
</file>

<file path=xl/sharedStrings.xml><?xml version="1.0" encoding="utf-8"?>
<sst xmlns="http://schemas.openxmlformats.org/spreadsheetml/2006/main" count="5515" uniqueCount="1149">
  <si>
    <t>(тис. грн.)</t>
  </si>
  <si>
    <t>Рядок</t>
  </si>
  <si>
    <t>Найменування статті</t>
  </si>
  <si>
    <t>Примітки</t>
  </si>
  <si>
    <t>2012 рік</t>
  </si>
  <si>
    <t>2011 рік</t>
  </si>
  <si>
    <t>2010 рік</t>
  </si>
  <si>
    <t>Дебіторська заборгованість за операціями з платіжними картками</t>
  </si>
  <si>
    <t>Дебіторська заборгованість за операціями з іноземною валютою</t>
  </si>
  <si>
    <t>Дебіторська заборгованість за переказами (розрахунки з банками)</t>
  </si>
  <si>
    <t>Нестачі та інші нарахування на працівників банку</t>
  </si>
  <si>
    <t xml:space="preserve">Дебіторська заборгованість фізичних осіб </t>
  </si>
  <si>
    <t>Грошові кошти з обмеженим правом використання</t>
  </si>
  <si>
    <t>Інші фінансові активи</t>
  </si>
  <si>
    <t>Резерв під знецінення інших фінансових активів</t>
  </si>
  <si>
    <t>Усього інших фінансових активів за мінусом резервів</t>
  </si>
  <si>
    <t xml:space="preserve">Резерв під інші активи </t>
  </si>
  <si>
    <t>11.1.</t>
  </si>
  <si>
    <t xml:space="preserve">Таблиця 6.1. Грошові кошти та їх еквіваленти                             </t>
  </si>
  <si>
    <t>Готівкові кошти</t>
  </si>
  <si>
    <t>Кошти в Національному банку України (крім обов’язкових резервів)</t>
  </si>
  <si>
    <t>Кореспондентські рахунки, депозити та кредити овернайт у банках:</t>
  </si>
  <si>
    <t>3.1</t>
  </si>
  <si>
    <t>України</t>
  </si>
  <si>
    <t>3.2</t>
  </si>
  <si>
    <t>інших країн</t>
  </si>
  <si>
    <t>Усього грошових коштів та їх еквівалентів</t>
  </si>
  <si>
    <t xml:space="preserve"> </t>
  </si>
  <si>
    <t xml:space="preserve">                                                                                                            (тис. грн.)</t>
  </si>
  <si>
    <t xml:space="preserve">Рядок </t>
  </si>
  <si>
    <t xml:space="preserve">Найменування статті </t>
  </si>
  <si>
    <t xml:space="preserve">Депозити в інших банках: </t>
  </si>
  <si>
    <t>-</t>
  </si>
  <si>
    <t>1.1</t>
  </si>
  <si>
    <t xml:space="preserve">короткострокові депозити </t>
  </si>
  <si>
    <t>1.2</t>
  </si>
  <si>
    <t xml:space="preserve">довгострокові депозити </t>
  </si>
  <si>
    <t xml:space="preserve">Договори купівлі і зворотного продажу (зворотного репо), укладені з іншими банками </t>
  </si>
  <si>
    <t xml:space="preserve">Кредити, надані іншим банкам: </t>
  </si>
  <si>
    <t xml:space="preserve">короткострокові </t>
  </si>
  <si>
    <t xml:space="preserve">довгострокові </t>
  </si>
  <si>
    <t xml:space="preserve">Резерв під знецінення коштів в інших банках </t>
  </si>
  <si>
    <t xml:space="preserve">Усього коштів у банках за мінусом резервів </t>
  </si>
  <si>
    <t xml:space="preserve">Кредити, що надані органам державної влади та місцевого самоврядування </t>
  </si>
  <si>
    <t xml:space="preserve">Кредити юридичним особам </t>
  </si>
  <si>
    <t xml:space="preserve">Кредити, що надані за операціями репо </t>
  </si>
  <si>
    <t xml:space="preserve">    -     </t>
  </si>
  <si>
    <t xml:space="preserve">Кредити фізичним особам- підприємцям </t>
  </si>
  <si>
    <t xml:space="preserve">Іпотечні кредити фізичних осіб </t>
  </si>
  <si>
    <t xml:space="preserve">Кредити, що надані  фізичним особам на поточні потреби </t>
  </si>
  <si>
    <t>Інші кредити фізичним особам *</t>
  </si>
  <si>
    <t xml:space="preserve">Резерв під знецінення кредитів </t>
  </si>
  <si>
    <t xml:space="preserve">Усього кредитів за мінусом резервів </t>
  </si>
  <si>
    <t>В т.ч. нараховані не отримані  доходи :</t>
  </si>
  <si>
    <t>Усього нарахованих доходів</t>
  </si>
  <si>
    <t>* -  до статті "Інші кредити фізичним особам"  відносяться кредити на пластикових картках та кредити по програмі "Швидка готівка".</t>
  </si>
  <si>
    <t>Операції надходження, передавання, переведення, вибуття основних засобів та нематеріальних активів зазначаються за балансовою вартістю</t>
  </si>
  <si>
    <t xml:space="preserve">Земельні ділянки </t>
  </si>
  <si>
    <t xml:space="preserve">Будівлі, споруди та передавальні пристрої </t>
  </si>
  <si>
    <t xml:space="preserve">Машини та обладнання </t>
  </si>
  <si>
    <t xml:space="preserve">Транспортні засоби </t>
  </si>
  <si>
    <t xml:space="preserve">Інструменти, прилади, інвентар (меблі) </t>
  </si>
  <si>
    <t xml:space="preserve">Інші основні засоби </t>
  </si>
  <si>
    <t xml:space="preserve">Інші необоротні матеріальні активи </t>
  </si>
  <si>
    <t xml:space="preserve">Незавершені капітальні вкладення в основні засоби та нематеріальні активи </t>
  </si>
  <si>
    <t xml:space="preserve">Нематеріальні активи </t>
  </si>
  <si>
    <t xml:space="preserve">Гудвіл </t>
  </si>
  <si>
    <t xml:space="preserve">Усього </t>
  </si>
  <si>
    <t>11.1</t>
  </si>
  <si>
    <t>Балансова вартість на початок 2010 року</t>
  </si>
  <si>
    <t>Первісна (переоцінена) вартість</t>
  </si>
  <si>
    <t>Знос на початок 2010 року</t>
  </si>
  <si>
    <t>Придбання, пов’язане з об’єднанням компаній</t>
  </si>
  <si>
    <t>Надходження</t>
  </si>
  <si>
    <t>Капітальні інвестиції на  добудову основних засобів та вдосконалення нематеріальних активів</t>
  </si>
  <si>
    <t>Переведення до необоротних активів, утримуваних для продажу, та активів групи вибуття</t>
  </si>
  <si>
    <t>Інші переведення</t>
  </si>
  <si>
    <t xml:space="preserve">Вибуття </t>
  </si>
  <si>
    <t>Амортизаційні відрахування</t>
  </si>
  <si>
    <t xml:space="preserve">Зменшення корисності </t>
  </si>
  <si>
    <t xml:space="preserve">Відновлення корисності </t>
  </si>
  <si>
    <t xml:space="preserve">Переоцінка </t>
  </si>
  <si>
    <t xml:space="preserve">Переоцінка первісної вартості </t>
  </si>
  <si>
    <t>11.2</t>
  </si>
  <si>
    <t xml:space="preserve">Переоцінка зносу </t>
  </si>
  <si>
    <t xml:space="preserve">Вплив перерахунку у валюту подання звітності </t>
  </si>
  <si>
    <t>Інші зміни</t>
  </si>
  <si>
    <t xml:space="preserve">Балансова вартість на кінець 2010 року: </t>
  </si>
  <si>
    <t>14.1</t>
  </si>
  <si>
    <t>14.2</t>
  </si>
  <si>
    <t>Знос на кінець 2010 року</t>
  </si>
  <si>
    <t>24.1</t>
  </si>
  <si>
    <t>24.2</t>
  </si>
  <si>
    <t>25</t>
  </si>
  <si>
    <t>26</t>
  </si>
  <si>
    <t>27</t>
  </si>
  <si>
    <t xml:space="preserve">Балансова вартість на кінець 2011 року: </t>
  </si>
  <si>
    <t>27.1</t>
  </si>
  <si>
    <t>27.2</t>
  </si>
  <si>
    <t>Знос на кінець 2011 року</t>
  </si>
  <si>
    <t>28</t>
  </si>
  <si>
    <t>29</t>
  </si>
  <si>
    <t>30</t>
  </si>
  <si>
    <t>31</t>
  </si>
  <si>
    <t>32</t>
  </si>
  <si>
    <t>33</t>
  </si>
  <si>
    <t xml:space="preserve"> Вибуття </t>
  </si>
  <si>
    <t>34</t>
  </si>
  <si>
    <t>35</t>
  </si>
  <si>
    <t>36</t>
  </si>
  <si>
    <t>37</t>
  </si>
  <si>
    <t>Переоцінка</t>
  </si>
  <si>
    <t>37.1</t>
  </si>
  <si>
    <t>Переоцінка первісної вартості</t>
  </si>
  <si>
    <t>37.2</t>
  </si>
  <si>
    <t>Переоцінка зносу</t>
  </si>
  <si>
    <t>38</t>
  </si>
  <si>
    <t>Вплив перерахунку у валюту подання звітності</t>
  </si>
  <si>
    <t>39</t>
  </si>
  <si>
    <t>40</t>
  </si>
  <si>
    <t>Балансова вартість на кінець 2012 року</t>
  </si>
  <si>
    <t>40.1</t>
  </si>
  <si>
    <t>40.2</t>
  </si>
  <si>
    <t>Знос на кінець 2012 року</t>
  </si>
  <si>
    <t>Банк не надавав у заставу основні засоби та нематеріальні активи.</t>
  </si>
  <si>
    <t>*- В колонку "Будівлі, споруди та передавальні пристрої" входять також суми капітального ремонту орендованих приміщень та його зносу (обліковуються на рахунках 4500 та 4509).</t>
  </si>
  <si>
    <t xml:space="preserve">Примітки </t>
  </si>
  <si>
    <t xml:space="preserve">Дебіторська заборгованість з придбання активів </t>
  </si>
  <si>
    <t xml:space="preserve">Передоплата за послуги </t>
  </si>
  <si>
    <t xml:space="preserve">Дорогоцінні метали </t>
  </si>
  <si>
    <t xml:space="preserve">Майно, що перейшло у власність банку як заставодержателя </t>
  </si>
  <si>
    <t>Інші активи</t>
  </si>
  <si>
    <t xml:space="preserve">Усього інших активів за мінусом резервів </t>
  </si>
  <si>
    <t>Усього коштів інших банків</t>
  </si>
  <si>
    <t>Прострочені залучені кошти інших банків</t>
  </si>
  <si>
    <t>Довгострокові</t>
  </si>
  <si>
    <t>4.2</t>
  </si>
  <si>
    <t>Короткострокові</t>
  </si>
  <si>
    <t>4.1</t>
  </si>
  <si>
    <t>Кредити, що отримані:</t>
  </si>
  <si>
    <t>Договори продажу і зворотного викупу з іншими банками</t>
  </si>
  <si>
    <t>2.2</t>
  </si>
  <si>
    <t>2.1</t>
  </si>
  <si>
    <t>Депозити інших банків:</t>
  </si>
  <si>
    <t>Кореспондентські рахунки та депозити овернайт інших банків</t>
  </si>
  <si>
    <t xml:space="preserve">Усього інших фінансових зобов'язань </t>
  </si>
  <si>
    <t xml:space="preserve">Інші фінансові зобов'язання </t>
  </si>
  <si>
    <t>Похідні фінансові зобов’язання, що призначені для обліку хеджування</t>
  </si>
  <si>
    <t>Похідні фінансові зобов’язання в торговому портфелі банку</t>
  </si>
  <si>
    <t xml:space="preserve">Дивіденди до сплати </t>
  </si>
  <si>
    <t>Кредиторська заборгованість за операціями з іноземною валютою</t>
  </si>
  <si>
    <t>Кредиторська заборгованість за операціями з платіжними картками</t>
  </si>
  <si>
    <t>Кредиторська заборгованість</t>
  </si>
  <si>
    <t>Кредиторська заборгованість за податками та зборами, крім податку на прибуток</t>
  </si>
  <si>
    <t>Кредиторська заборгованість за розрахунками з працівниками банку</t>
  </si>
  <si>
    <t>Кредиторська заборгованість з придбання активів</t>
  </si>
  <si>
    <t>Доходи майбутніх періодів</t>
  </si>
  <si>
    <t>Кредиторська заборгованість по орендній платі за грудень  звітного року, строк перерахування якої  - січень наступного року</t>
  </si>
  <si>
    <t xml:space="preserve">Інші </t>
  </si>
  <si>
    <t xml:space="preserve">Кількість акцій в обігу (тис.шт.) </t>
  </si>
  <si>
    <t xml:space="preserve">Прості акції </t>
  </si>
  <si>
    <t xml:space="preserve">Емісійний
дохід </t>
  </si>
  <si>
    <t xml:space="preserve">Привілейовані акції </t>
  </si>
  <si>
    <t xml:space="preserve">Власні акції (паї), що викуплені в акціонерів (учасників) </t>
  </si>
  <si>
    <t>Залишок на початок 2010 року</t>
  </si>
  <si>
    <t xml:space="preserve">Випуск нових акцій (паїв) </t>
  </si>
  <si>
    <t xml:space="preserve">Власні акції (паї), що викуплені в акціонерів (учасників)  </t>
  </si>
  <si>
    <t>Продаж раніше викуплених власних акцій (паїв)</t>
  </si>
  <si>
    <t>Анульовані раніше викуплені власні акції</t>
  </si>
  <si>
    <t>Залишок  на  кінець  2010 року    (залишок на початок 2011 року)</t>
  </si>
  <si>
    <t>Внески за акціями (паями, частками) нового випуску</t>
  </si>
  <si>
    <t>Залишок на кінець 2011 року (залишок на початок 2012 року)</t>
  </si>
  <si>
    <t>Трансформаційна таблиця</t>
  </si>
  <si>
    <t>№ з/п</t>
  </si>
  <si>
    <t>Рік</t>
  </si>
  <si>
    <t>Назва статті звіту, що підлягає коригуванню</t>
  </si>
  <si>
    <t>У попередніх звітах була відсутня стаття "Емісійні різниці"</t>
  </si>
  <si>
    <t>Емісійні різниці</t>
  </si>
  <si>
    <t>Статутний капітал</t>
  </si>
  <si>
    <t>У попередніх звітах була відсутня стаття "Резерви переоцінки"</t>
  </si>
  <si>
    <t>Резерви переоцінки</t>
  </si>
  <si>
    <t xml:space="preserve">Резервні та інші фонди банку </t>
  </si>
  <si>
    <t>Перекласифікація комісійних доходів по кредитним операціям у процентні доходи</t>
  </si>
  <si>
    <t>Комісійні доходи</t>
  </si>
  <si>
    <t>Процентні доходи</t>
  </si>
  <si>
    <t>Перекласифікація одержаної пені за кредитами  у процентні доходи</t>
  </si>
  <si>
    <t>Інші операційні доходи</t>
  </si>
  <si>
    <t>Перекласифікація комісійних доходів по валютообмінним операціям у результат від операцій з іноземною валютою</t>
  </si>
  <si>
    <t>Результат від операцій з іноземною валютою</t>
  </si>
  <si>
    <t>Перекласифікація одержаних раніше списаних активів з   статті "Інші операційні доходи" у статтю "Відрахування до резерву"</t>
  </si>
  <si>
    <t xml:space="preserve">Відрахування до резерву під знецінення кредитів та  коштів в інших банках </t>
  </si>
  <si>
    <t>Перекласифікація нарахованих комісій за кредитами з інших фінансових активів у кредити</t>
  </si>
  <si>
    <t xml:space="preserve">Інші фінансові активи </t>
  </si>
  <si>
    <t xml:space="preserve">Кредити та заборгованість клієнтів </t>
  </si>
  <si>
    <t>Перекласифікація резервів по нарахованим комісіям, крім резервів по нарах.комісіям за кредитами</t>
  </si>
  <si>
    <t>Перекласифікація розрахунків з банками по переказах з інших активів у інші фінансові активи</t>
  </si>
  <si>
    <t xml:space="preserve">Інші  активи </t>
  </si>
  <si>
    <t>Перекласифікація розрахунків з банками по переказах з інших зобов'язань  у інші фінансові зобов'язання</t>
  </si>
  <si>
    <t>Інші  зобов'язання</t>
  </si>
  <si>
    <t>Інші  фінансові зобов'язання</t>
  </si>
  <si>
    <t>Перекласифікація заборгованості Фонду соц.страх по лікарняним з інших активів у інші фінансові активи</t>
  </si>
  <si>
    <t>Витрати на аудит звіту за 2012р., термін сплати в 2013р.</t>
  </si>
  <si>
    <t>Адміністративні та інші операційні витрати</t>
  </si>
  <si>
    <t xml:space="preserve">Нерозподілений прибуток (непокритий збиток) </t>
  </si>
  <si>
    <t>Відстрочений податковий актив -21% від витрат на аудит звіту за 2012р., термін сплати в 2013р.</t>
  </si>
  <si>
    <t>Податок на прибуток</t>
  </si>
  <si>
    <t>Відстрочений податковий актив</t>
  </si>
  <si>
    <t xml:space="preserve">Звіт про фінансовий стан (Баланс) 
на кінець дня 31.12.2012 року
                                                                          </t>
  </si>
  <si>
    <t>Балансовий 2012 рік</t>
  </si>
  <si>
    <t>Трансформаційні коригування</t>
  </si>
  <si>
    <t>Фінансовий 2012 рік</t>
  </si>
  <si>
    <t>Балансовий 2011 рік</t>
  </si>
  <si>
    <t>Фінансовий 2011 рік</t>
  </si>
  <si>
    <t>Балансовий 2010 рік</t>
  </si>
  <si>
    <t>Фінансовий 2010 рік</t>
  </si>
  <si>
    <t>АКТИВИ</t>
  </si>
  <si>
    <t xml:space="preserve">Грошові кошти та їх еквіваленти </t>
  </si>
  <si>
    <t>Кошти обов'язкових резервів банку в Національному банку України</t>
  </si>
  <si>
    <t xml:space="preserve">Торгові цінні папери </t>
  </si>
  <si>
    <t>Інші фінансові активи, що обліковуються за справедливою вартістю через прибуток або збиток</t>
  </si>
  <si>
    <t xml:space="preserve">Кошти в інших банках </t>
  </si>
  <si>
    <t xml:space="preserve">Цінні папери в портфелі банку на продаж </t>
  </si>
  <si>
    <t xml:space="preserve">Цінні папери в портфелі банку до погашення </t>
  </si>
  <si>
    <t xml:space="preserve">Інвестиції в асоційовані/асоційовані та дочірні компанії </t>
  </si>
  <si>
    <t xml:space="preserve">Інвестиційна нерухомість </t>
  </si>
  <si>
    <t xml:space="preserve">Дебіторська заборгованість щодо поточного податку на прибуток </t>
  </si>
  <si>
    <t xml:space="preserve">Відстрочений податковий актив </t>
  </si>
  <si>
    <t xml:space="preserve">Основні засоби та нематеріальні активи </t>
  </si>
  <si>
    <t xml:space="preserve">Інші активи </t>
  </si>
  <si>
    <t xml:space="preserve">Необоротні активи, утримані для продажу, та активи групи вибуття </t>
  </si>
  <si>
    <t xml:space="preserve">Усього активів </t>
  </si>
  <si>
    <t>ЗОБОВ`ЯЗАННЯ</t>
  </si>
  <si>
    <t xml:space="preserve">Кошти банків </t>
  </si>
  <si>
    <t xml:space="preserve">Кошти клієнтів </t>
  </si>
  <si>
    <t xml:space="preserve">Боргові цінні папери, емітовані банком </t>
  </si>
  <si>
    <t>Інші залучені кошти</t>
  </si>
  <si>
    <t xml:space="preserve">Зобов'язання щодо поточного податку на прибуток </t>
  </si>
  <si>
    <t xml:space="preserve">Відстрочені податкові зобов'язання </t>
  </si>
  <si>
    <t xml:space="preserve">Резерви за зобов'язаннями </t>
  </si>
  <si>
    <t xml:space="preserve">Інші зобов'язання </t>
  </si>
  <si>
    <t xml:space="preserve">Субординований борг </t>
  </si>
  <si>
    <t>Зобов`язання групи вибуття</t>
  </si>
  <si>
    <t xml:space="preserve">Усього зобов'язань </t>
  </si>
  <si>
    <t>ВЛАСНИЙ КАПІТАЛ</t>
  </si>
  <si>
    <t xml:space="preserve">Статутний капітал </t>
  </si>
  <si>
    <t>Незареєстровані внески до статутного капіталу</t>
  </si>
  <si>
    <t>Неконтрольована частка</t>
  </si>
  <si>
    <t xml:space="preserve">Усього власного капіталу </t>
  </si>
  <si>
    <t>Усього зобовязань та власного капіталу</t>
  </si>
  <si>
    <t>Затверджено до випуску та підписано</t>
  </si>
  <si>
    <t xml:space="preserve">Відрахування до резерву під знецінення дебіторської заборгованості та інших фінансових активів </t>
  </si>
  <si>
    <t>У попередніх звітах була відсутня стаття "Відрахування до резерву під знецінення дебіторської заборгованості та інших фінансових активів "</t>
  </si>
  <si>
    <t xml:space="preserve">Звіт про прибутки і збитки 
за 2012 рік 
</t>
  </si>
  <si>
    <t>Процентні доходи </t>
  </si>
  <si>
    <t>Процентні витрати </t>
  </si>
  <si>
    <t>Чистий процентний дохід/(Чисті процентні витрати)</t>
  </si>
  <si>
    <t>Комісійні витрати </t>
  </si>
  <si>
    <t>Результат від операцій з цінними паперами в торговому портфелі банку </t>
  </si>
  <si>
    <t>Результат від операцій з хеджування  справедливої вартості</t>
  </si>
  <si>
    <t>Результат від переоцінки інших фінансових інструментів, що обліковуються за справедливою вартістю з визнанням результату переоцінки у фінансових результатах</t>
  </si>
  <si>
    <t>Результат від продажу цінних паперів у портфелі банку на продаж </t>
  </si>
  <si>
    <t>Результат від переоцінки іноземної валюти</t>
  </si>
  <si>
    <t>Результат від переоцінки об’єктів інвестиційної нерухомості</t>
  </si>
  <si>
    <t>Прибуток/(збиток), який виникає під час первісного визнання фінансових активів за процентною ставкою, вищою або нижчою, ніж ринкова</t>
  </si>
  <si>
    <t>Збиток/(прибуток), який виникає під час первісного визнання фінансових зобов’язань за процентною ставкою, вищою або нижчою, ніж ринкова</t>
  </si>
  <si>
    <t>Знецінення цінних паперів у портфелі банку на продаж</t>
  </si>
  <si>
    <t>Знецінення цінних паперів у портфелі банку до погашення</t>
  </si>
  <si>
    <t>Відрахування до резервів за зобов’язаннями</t>
  </si>
  <si>
    <t>Частка в прибутку/(збитку) асоційованих компаній</t>
  </si>
  <si>
    <t>Прибуток/(збиток) до оподаткування</t>
  </si>
  <si>
    <t>Витрати на податок на прибуток</t>
  </si>
  <si>
    <t>Прибуток/(збиток) від діяльності, що триває</t>
  </si>
  <si>
    <t>Прибуток/(збиток) від припиненої діяльності після оподаткування</t>
  </si>
  <si>
    <t>Прибуток/(збиток) за рік</t>
  </si>
  <si>
    <t xml:space="preserve">Прибуток /(збиток), що належить:  </t>
  </si>
  <si>
    <t>власникам банку</t>
  </si>
  <si>
    <t xml:space="preserve">неконтрольованій частці </t>
  </si>
  <si>
    <t>Прибуток/(збиток) на акцію від діяльності, що триває:</t>
  </si>
  <si>
    <t>чистий прибуток/(збиток) на одну просту акцію</t>
  </si>
  <si>
    <t>скоригований чистий прибуток/(збиток) на одну просту акцію</t>
  </si>
  <si>
    <t>Прибуток/(збиток) на акцію від припиненої діяльності:</t>
  </si>
  <si>
    <t>Прибуток/(збиток) на акцію, що належить власникам:</t>
  </si>
  <si>
    <t>чистий прибуток/(збиток) на одну просту акцію за рік</t>
  </si>
  <si>
    <t>скоригований чистий прибуток/(збиток) на одну просту акцію за рік</t>
  </si>
  <si>
    <t xml:space="preserve">Звіт про сукупний дохід за 2012 рік 
</t>
  </si>
  <si>
    <t>ІНШИЙ СУКУПНИЙ ДОХІД:</t>
  </si>
  <si>
    <t>Переоцінка цінних паперів у портфелі банку на продаж</t>
  </si>
  <si>
    <t>Переоцінка основних засобів та нематеріальних активів</t>
  </si>
  <si>
    <t>Результат переоцінки за операціями з хеджування грошових потоків</t>
  </si>
  <si>
    <t>Накопичені курсові різниці від перерахунку у валюту подання звітності</t>
  </si>
  <si>
    <t xml:space="preserve">Частка іншого сукупного прибутку асоційованої компанії </t>
  </si>
  <si>
    <t xml:space="preserve">Податок на прибуток, пов’язаний з іншим сукупним доходом </t>
  </si>
  <si>
    <t xml:space="preserve">Інший сукупний дохід після оподаткування </t>
  </si>
  <si>
    <t>Усього сукупного доходу за рік</t>
  </si>
  <si>
    <t xml:space="preserve">Усього сукупного доходу, що належить: </t>
  </si>
  <si>
    <t>неконтрольованій частці</t>
  </si>
  <si>
    <t xml:space="preserve">Належить власникам банку </t>
  </si>
  <si>
    <t xml:space="preserve">Неконтрольована частка </t>
  </si>
  <si>
    <t>Усього власного капіталу</t>
  </si>
  <si>
    <t>статутний капітал</t>
  </si>
  <si>
    <t>емісійні різниці</t>
  </si>
  <si>
    <t>резервні, інші фонди та резерви переоцінки</t>
  </si>
  <si>
    <t>нерозподілений прибуток</t>
  </si>
  <si>
    <t>усього</t>
  </si>
  <si>
    <t>Вплив змін облікової політики, виправлення помилок та вплив переходу на нові та/або переглянуті стандарти і тлумачення</t>
  </si>
  <si>
    <t>Скоригований залишок на початок 2010 року</t>
  </si>
  <si>
    <t>Усього сукупного доходу</t>
  </si>
  <si>
    <t xml:space="preserve">Емісія акцій </t>
  </si>
  <si>
    <t xml:space="preserve">номінальна вартість </t>
  </si>
  <si>
    <t>емісійний дохід</t>
  </si>
  <si>
    <t xml:space="preserve">Власні акції, що викуплені в акціонерів: </t>
  </si>
  <si>
    <t>купівля</t>
  </si>
  <si>
    <t>продаж</t>
  </si>
  <si>
    <t>анулювання</t>
  </si>
  <si>
    <t xml:space="preserve">Об'єднання компаній </t>
  </si>
  <si>
    <t>Дивіденди</t>
  </si>
  <si>
    <t xml:space="preserve">Чистий дохід/(збиток), що визнаний безпосередньо у складі власного капіталу </t>
  </si>
  <si>
    <t xml:space="preserve">Прибуток/(збиток) за рік </t>
  </si>
  <si>
    <t xml:space="preserve">Залишок на кінець 2010 року </t>
  </si>
  <si>
    <t xml:space="preserve">Скоригований залишок на кінець 2010 року </t>
  </si>
  <si>
    <t>Скоригований залишок на початок 2011 року</t>
  </si>
  <si>
    <t>Емісія акцій:</t>
  </si>
  <si>
    <t xml:space="preserve">      номінальна вартість </t>
  </si>
  <si>
    <t xml:space="preserve">      емісійний дохід</t>
  </si>
  <si>
    <t>Власні акції, що викуплені в акціонерів:</t>
  </si>
  <si>
    <t>Об’єднання компаній</t>
  </si>
  <si>
    <t xml:space="preserve">Прибуток/збиток за рік </t>
  </si>
  <si>
    <t>Залишок на кінець 2011 року</t>
  </si>
  <si>
    <t xml:space="preserve">Скоригований залишок на кінець 2011 року </t>
  </si>
  <si>
    <t>Скоригований залишок на початок 2012 року</t>
  </si>
  <si>
    <t xml:space="preserve">Залишок на кінець 2012 року </t>
  </si>
  <si>
    <t>Перекласифікація одержаних раніше списаних активів з   статті "Інші операційні доходи" у статтю "Відрахування до резерву під знецінення кредитів та  коштів в інших банках "</t>
  </si>
  <si>
    <t>Відстрочений податковий актив -21% від витрат на маркетинг (закриття попередньої оплати у  2013р.згідно актів виконаних робіт та накладних від 2012р.)</t>
  </si>
  <si>
    <t>Рух резервів</t>
  </si>
  <si>
    <t>Грошові кошти з обмеженим правом користування</t>
  </si>
  <si>
    <t>Усього</t>
  </si>
  <si>
    <t>Залишок за станом на початок періоду</t>
  </si>
  <si>
    <t>(Збільшення)/зменшення резерву під знецінення протягом періоду</t>
  </si>
  <si>
    <t>Списання безнадійної заборгованості</t>
  </si>
  <si>
    <t>Переведення до активів групи вибуття</t>
  </si>
  <si>
    <t>Вибуття дочірніх компаній</t>
  </si>
  <si>
    <t>Залишок    за   станом на кінець періоду</t>
  </si>
  <si>
    <t>Дебіторська заборгованість з придбання активів</t>
  </si>
  <si>
    <t>Передоплата за послуги</t>
  </si>
  <si>
    <t>(Збільшення)/ зменшення резерву під знецінення протягом періоду</t>
  </si>
  <si>
    <t>Залишок за станом на кінець періоду</t>
  </si>
  <si>
    <t>Прибуток/(збиток), що належить власникам простих акцій банку</t>
  </si>
  <si>
    <t>Прибуток/(збиток), що належить власникам привілейованих акцій банку</t>
  </si>
  <si>
    <t>Середньорічна кількість простих акцій в обігу (тис. шт.)</t>
  </si>
  <si>
    <t>Середньорічна кількість привілейованих акцій в обігу (тис. шт.)</t>
  </si>
  <si>
    <t xml:space="preserve">Чистий та скоригований прибуток/(збиток) на одну просту акцію </t>
  </si>
  <si>
    <t xml:space="preserve">Чистий та скоригований прибуток/(збиток) на одну привілейовану акцію </t>
  </si>
  <si>
    <t>Субординований борг, що наданий юридичними особами</t>
  </si>
  <si>
    <t>Субординований борг, що наданий фізичними особами</t>
  </si>
  <si>
    <t xml:space="preserve">Процентна ставка по договору - 10%. </t>
  </si>
  <si>
    <t>На 01.01.2013р. субординований борг не входить до складу регулятивного капіталу.</t>
  </si>
  <si>
    <t xml:space="preserve">Рух резервів </t>
  </si>
  <si>
    <t>Кредити, що надані юридичним особам</t>
  </si>
  <si>
    <t>Кредити, що надані за операціями репо</t>
  </si>
  <si>
    <t>Кредити, що надані фізичним особам-підприємцям</t>
  </si>
  <si>
    <t>Інші кредити, що надані фізичним особам</t>
  </si>
  <si>
    <t>Залишок за станом на  початок періоду</t>
  </si>
  <si>
    <t>Списання безнадійної заборгованості за рахунок резерву</t>
  </si>
  <si>
    <t>У 2012р. було  погашення контрагентами раніше списаної за рахунок спеціального резерву  безнадійної заборгованості  на суму 4601 тис.грн.</t>
  </si>
  <si>
    <t>Кредити, що надані органам державної влади та місцевого самоврядування</t>
  </si>
  <si>
    <t>Кредити, надані юридичним особам</t>
  </si>
  <si>
    <t>Іпотечні кредити фізичних осіб</t>
  </si>
  <si>
    <t>Незабезпечені кредити</t>
  </si>
  <si>
    <t>Кредити, що забезпечені:</t>
  </si>
  <si>
    <t>грошовими коштами</t>
  </si>
  <si>
    <t>цінними паперами</t>
  </si>
  <si>
    <t>2.3</t>
  </si>
  <si>
    <t xml:space="preserve">нерухомим майном </t>
  </si>
  <si>
    <t>2.3.1</t>
  </si>
  <si>
    <t>у т.ч. житлового призначення</t>
  </si>
  <si>
    <t>2.4</t>
  </si>
  <si>
    <t>гарантіями і поручительствами</t>
  </si>
  <si>
    <t>2.5</t>
  </si>
  <si>
    <t>іншими активами</t>
  </si>
  <si>
    <t>Усього кредитів та заборгованості клієнтів без резервів</t>
  </si>
  <si>
    <t xml:space="preserve">Кредити, що надані фізичним особам на поточні потреби </t>
  </si>
  <si>
    <t>Непрострочені  та незнецінені:</t>
  </si>
  <si>
    <t>великі позичальники з кредитною історією більше 2 років</t>
  </si>
  <si>
    <t xml:space="preserve">нові великі позичальники </t>
  </si>
  <si>
    <t>1.3</t>
  </si>
  <si>
    <t xml:space="preserve">кредити середнім компаніям </t>
  </si>
  <si>
    <t>1.4</t>
  </si>
  <si>
    <t>кредити малим компаніям</t>
  </si>
  <si>
    <t>1.5</t>
  </si>
  <si>
    <t>інші кредити фізичним особам</t>
  </si>
  <si>
    <t>Прострочені, але незнецінені:</t>
  </si>
  <si>
    <t>із затримкою платежу до 31 дня</t>
  </si>
  <si>
    <t>із затримкою платежу від 32 до 92 днів</t>
  </si>
  <si>
    <t>із затримкою платежу від 93 до 183 днів</t>
  </si>
  <si>
    <t>із затримкою платежу від 184 до 365 (366) днів</t>
  </si>
  <si>
    <t>із затримкою платежу більше ніж  366 (367) днів</t>
  </si>
  <si>
    <t>Знецінені кредити, які оцінені на індивідуальній основі:</t>
  </si>
  <si>
    <t>із затримкою платежу від  32 до 92 днів</t>
  </si>
  <si>
    <t>3.3</t>
  </si>
  <si>
    <t>3.4</t>
  </si>
  <si>
    <t>3.5</t>
  </si>
  <si>
    <t>із затримкою платежу більше ніж  366 (367)  днів</t>
  </si>
  <si>
    <t>Загальна сума кредитів до вирахування резервів</t>
  </si>
  <si>
    <t>Резерв під знецінення за кредитами</t>
  </si>
  <si>
    <t>Усього кредитів за мінусом резервів</t>
  </si>
  <si>
    <t>Прострочені, але незнецінені кредити включають забезпечені кредити, справедлива вартість забезпечення за якими покриває прострочені платежі за процентами та основною сумою боргу. Суми, відображені як прострочені та незнецінені, являють собою весь залишок за такими кредитами, а не тільки прострочені суми за окремими платежами.</t>
  </si>
  <si>
    <t>Балансова вартість</t>
  </si>
  <si>
    <t>Вартість застави</t>
  </si>
  <si>
    <t>Вплив застави</t>
  </si>
  <si>
    <t xml:space="preserve">Кредити, що надані юридичним особам </t>
  </si>
  <si>
    <t>Інші кредити фізичним особам</t>
  </si>
  <si>
    <t xml:space="preserve">Усього кредитів </t>
  </si>
  <si>
    <t xml:space="preserve">Поточний податок на прибуток </t>
  </si>
  <si>
    <t>Зміна відстроченого податку на прибуток, пов’язана з:</t>
  </si>
  <si>
    <t>виникненням чи списанням тимчасових різниць</t>
  </si>
  <si>
    <t>збільшенням чи зменшенням ставки оподаткування</t>
  </si>
  <si>
    <t xml:space="preserve">Усього витрати податку на прибуток </t>
  </si>
  <si>
    <t>Україна</t>
  </si>
  <si>
    <t>інші країни</t>
  </si>
  <si>
    <t>Доходи від зовнішніх клієнтів</t>
  </si>
  <si>
    <t>Основні засоби</t>
  </si>
  <si>
    <t>*- зовнішні доходи інших країн  - це нараховані процентні доходи по гарантійному депозиту, розміщеному в іншій країні.</t>
  </si>
  <si>
    <t>Найменування валюти</t>
  </si>
  <si>
    <t>монетарні активи</t>
  </si>
  <si>
    <t>монетарні зобов’язання</t>
  </si>
  <si>
    <t>похідні фінансові інструменти</t>
  </si>
  <si>
    <t>чиста позиція</t>
  </si>
  <si>
    <t>Долари США</t>
  </si>
  <si>
    <t>Євро</t>
  </si>
  <si>
    <t>Фунти стерлінгів</t>
  </si>
  <si>
    <t>Інші</t>
  </si>
  <si>
    <t>вплив на прибуток/ (збиток)</t>
  </si>
  <si>
    <t>вплив на власний капітал</t>
  </si>
  <si>
    <t>Зміцнення інших валют та банківських металів</t>
  </si>
  <si>
    <t>Послаблення інших валют та банківських металів</t>
  </si>
  <si>
    <t>Середньозважений валютний курс 2010 року</t>
  </si>
  <si>
    <t>Середньозважений валютний курс 2011 року</t>
  </si>
  <si>
    <t>Середньозважений валютний курс 2012 року</t>
  </si>
  <si>
    <t>На вимогу і менше 1 міс.</t>
  </si>
  <si>
    <t>Від 1 до 6 міс.</t>
  </si>
  <si>
    <t>Від 6 до 12 міс.</t>
  </si>
  <si>
    <t>Більше року</t>
  </si>
  <si>
    <t>Немонетарні</t>
  </si>
  <si>
    <t>Усього фінансових активів, чутливих до зміни відсотків</t>
  </si>
  <si>
    <t>Усього фінансових зобов'язань, чутливих до зміни відсотків</t>
  </si>
  <si>
    <t>Чистий розрив за процентними ставками на кінець 2012 року</t>
  </si>
  <si>
    <t>Чистий розрив за процентними ставками на кінець 2011 року</t>
  </si>
  <si>
    <t>Чистий розрив за процентними ставками на кінець 2010 року</t>
  </si>
  <si>
    <t>Аналіз відсоткового ризику за 2012 рік. Оцінка впливу  на відсотковий доход  підвищення/пониження відсоткових ставок на 1%</t>
  </si>
  <si>
    <t xml:space="preserve">На вимогу і менше 1 міс. </t>
  </si>
  <si>
    <t xml:space="preserve">Від 1 до 6 міс. </t>
  </si>
  <si>
    <t xml:space="preserve">Від 6 до 12 міс. </t>
  </si>
  <si>
    <t xml:space="preserve">Більше року </t>
  </si>
  <si>
    <t xml:space="preserve">Немонетарні </t>
  </si>
  <si>
    <t xml:space="preserve">Попередній рік </t>
  </si>
  <si>
    <t xml:space="preserve">Усього фінансових активів </t>
  </si>
  <si>
    <t xml:space="preserve">Усього фінансових зобов'язань </t>
  </si>
  <si>
    <t xml:space="preserve">Чистий розрив за процентними ставками на кінець дня 31 грудня попереднього року </t>
  </si>
  <si>
    <t xml:space="preserve">Кумулятивний розрив </t>
  </si>
  <si>
    <t>Кумулятивний GAP /Усього фінансових активів, %</t>
  </si>
  <si>
    <t xml:space="preserve">Звітний рік </t>
  </si>
  <si>
    <t>Вплив на річний відсотковий доход 
підвищення ставок на 1% (+1%)</t>
  </si>
  <si>
    <t>Вплив на річний відсотковий доход 
зниження ставок на 1% (-1%)</t>
  </si>
  <si>
    <r>
      <t xml:space="preserve">За підсумками розрахунку станом на 01.01.13р., зміна на 1% ставки матиме вплив на відсотковий дохід у розмірі до (+/-) </t>
    </r>
    <r>
      <rPr>
        <b/>
        <sz val="12"/>
        <color indexed="8"/>
        <rFont val="Times New Roman"/>
        <family val="1"/>
        <charset val="204"/>
      </rPr>
      <t xml:space="preserve">1,43 млн. грн </t>
    </r>
    <r>
      <rPr>
        <sz val="12"/>
        <color indexed="8"/>
        <rFont val="Times New Roman"/>
        <family val="1"/>
        <charset val="204"/>
      </rPr>
      <t xml:space="preserve">(0,67% регулятивного капіталу на 01.01.13), тобто ризик є помірним.  Даний розрахунок проведений шляхом множення GAP на передбачувані зміни відсоткової ставки, при цьому GAP зважується  на період  можливої дії відсоткової ставки. </t>
    </r>
  </si>
  <si>
    <t>менше ніж 12 місяців</t>
  </si>
  <si>
    <t>більше ніж 12 місяців</t>
  </si>
  <si>
    <t>1 </t>
  </si>
  <si>
    <t>Грошові кошти та їх еквіваленти</t>
  </si>
  <si>
    <t>Кошти обов’язкових резервів у Національному банку</t>
  </si>
  <si>
    <t>Торгові цінні папери</t>
  </si>
  <si>
    <t>Кошти в інших банках</t>
  </si>
  <si>
    <t>Кредити та заборгованість клієнтів</t>
  </si>
  <si>
    <t>Цінні папери в портфелі банку на продаж</t>
  </si>
  <si>
    <t>Цінні папери в портфелі банку до погашення</t>
  </si>
  <si>
    <t xml:space="preserve">Інвестиції в асоційовані компанії </t>
  </si>
  <si>
    <t>Інвестиційна нерухомість</t>
  </si>
  <si>
    <t xml:space="preserve">Дебіторська заборгованість за поточним податком на прибуток </t>
  </si>
  <si>
    <t>Гудвіл</t>
  </si>
  <si>
    <t>Основні засоби та нематеріальні активи</t>
  </si>
  <si>
    <t>Необоротні активи, утримувані для продажу, та активи групи вибуття</t>
  </si>
  <si>
    <t>Усього активів</t>
  </si>
  <si>
    <t>ЗОБОВ’ЯЗАННЯ</t>
  </si>
  <si>
    <t>Кошти банків</t>
  </si>
  <si>
    <t>Кошти клієнтів</t>
  </si>
  <si>
    <t>Боргові цінні папери, емітовані банком</t>
  </si>
  <si>
    <t>Зобов’язання за поточним податком на прибуток</t>
  </si>
  <si>
    <t>Відстрочені податкові зобов’язання</t>
  </si>
  <si>
    <t>Резерви за зобов’язаннями</t>
  </si>
  <si>
    <t>Інші фінансові   зобов’язання</t>
  </si>
  <si>
    <t>Інші зобов’язання</t>
  </si>
  <si>
    <t>Субординований борг</t>
  </si>
  <si>
    <t>Зобов’язання груп вибуття</t>
  </si>
  <si>
    <t>Усього зобов’язань </t>
  </si>
  <si>
    <t>На вимогу та менше  1 міс.</t>
  </si>
  <si>
    <t>Від 1 до      3 міс.</t>
  </si>
  <si>
    <t>Від 3 до    12 міс.</t>
  </si>
  <si>
    <t>Від 12 міс. до 5 років</t>
  </si>
  <si>
    <t>Понад 5 років</t>
  </si>
  <si>
    <t>Активи</t>
  </si>
  <si>
    <t>Усього фінансових активів</t>
  </si>
  <si>
    <t>Зобов’язання</t>
  </si>
  <si>
    <t xml:space="preserve">Інші фінансові зобов’язання </t>
  </si>
  <si>
    <t>Усього фінансових зобов’язань</t>
  </si>
  <si>
    <t xml:space="preserve">Чистий розрив ліквідності на кінець дня 31 грудня </t>
  </si>
  <si>
    <t xml:space="preserve">Сукупний розрив ліквідності на кінець дня 31 грудня </t>
  </si>
  <si>
    <t>ОЕСР</t>
  </si>
  <si>
    <t>Інші країни</t>
  </si>
  <si>
    <t>Інші фінансові зобов’язання</t>
  </si>
  <si>
    <t>Чиста балансова позиція за фінансовими інструментами</t>
  </si>
  <si>
    <t>Зобов’язання кредитного характеру</t>
  </si>
  <si>
    <t>Основний капітал (1 рівня)</t>
  </si>
  <si>
    <t>Зареєстрований статутний капітал</t>
  </si>
  <si>
    <t>Загальні резерви</t>
  </si>
  <si>
    <t>Резервні фонди</t>
  </si>
  <si>
    <t>Нематеріальні активи</t>
  </si>
  <si>
    <t>1.6</t>
  </si>
  <si>
    <t>Знос нематеріальних активів</t>
  </si>
  <si>
    <t>1.7</t>
  </si>
  <si>
    <t>Збиток поточного року, що зменшений на суму доходів, неотриманих понад 30 днів з дати їх нарахування:</t>
  </si>
  <si>
    <t>1.7.1</t>
  </si>
  <si>
    <t>результат поточного року</t>
  </si>
  <si>
    <t>1.7.2</t>
  </si>
  <si>
    <t>нараховані доходи за активними операціями, неотримані понад 30 днів з дати їх нарахування</t>
  </si>
  <si>
    <t>2</t>
  </si>
  <si>
    <t>Додатковий капітал (2 рівня)</t>
  </si>
  <si>
    <t>Прибуток минулих років</t>
  </si>
  <si>
    <t>Результати переоцінки основних засобів, на які отримано дозвіл на включення до капіталу</t>
  </si>
  <si>
    <t>Резерви під стандартну заборгованість інших банків</t>
  </si>
  <si>
    <t>Резерви під стандартну заборгованість за кредитами, що надані клієнтам</t>
  </si>
  <si>
    <t>Прибуток поточного року, що зменшений на суму доходів, неотриманих понад 30 днів з дати їх нарахування:</t>
  </si>
  <si>
    <t>2.5.1</t>
  </si>
  <si>
    <t>2.5.2</t>
  </si>
  <si>
    <t>3</t>
  </si>
  <si>
    <t>Відвернення</t>
  </si>
  <si>
    <t xml:space="preserve">Усього регулятивного капіталу </t>
  </si>
  <si>
    <t>* - за даними щоденного балансу #01</t>
  </si>
  <si>
    <t xml:space="preserve">До 1 року </t>
  </si>
  <si>
    <t xml:space="preserve">Від 1 до 5 років </t>
  </si>
  <si>
    <t xml:space="preserve">Понад 5 років </t>
  </si>
  <si>
    <t xml:space="preserve">Зобов'язання з кредитування, що надані </t>
  </si>
  <si>
    <t xml:space="preserve">Невикористані кредитні лінії </t>
  </si>
  <si>
    <t xml:space="preserve">Експортні акредитиви </t>
  </si>
  <si>
    <t xml:space="preserve">Імпортні акредитиви </t>
  </si>
  <si>
    <t xml:space="preserve">Гарантії видані </t>
  </si>
  <si>
    <t xml:space="preserve">Резерв за зобов'язаннями, що пов'язані з кредитуванням </t>
  </si>
  <si>
    <t xml:space="preserve">Усього зобов'язань, що пов'язані з кредитуванням за мінусом резерву </t>
  </si>
  <si>
    <t>активи, надані в заставу</t>
  </si>
  <si>
    <t>забезпечене зобов’язання</t>
  </si>
  <si>
    <t>Майнові права за кредитними договорами ,  укладеними між Заставодавцем і  фізичними особами</t>
  </si>
  <si>
    <t xml:space="preserve">
(тис. грн.)
</t>
  </si>
  <si>
    <t>витрати</t>
  </si>
  <si>
    <t>нараховане зобов’язання</t>
  </si>
  <si>
    <t>Поточні виплати працівникам</t>
  </si>
  <si>
    <r>
      <t xml:space="preserve">Виплати </t>
    </r>
    <r>
      <rPr>
        <sz val="10"/>
        <rFont val="Times New Roman"/>
        <family val="1"/>
      </rPr>
      <t>після</t>
    </r>
    <r>
      <rPr>
        <sz val="9.5"/>
        <rFont val="Times New Roman"/>
        <family val="1"/>
      </rPr>
      <t xml:space="preserve"> закінчення трудової діяльності</t>
    </r>
  </si>
  <si>
    <t>Інші довгострокові виплати працівникам</t>
  </si>
  <si>
    <t>Виплати під час звільнення</t>
  </si>
  <si>
    <t>Виплати інструментами власного капіталу банку на основі акцій</t>
  </si>
  <si>
    <t xml:space="preserve">Виплати провідному управлінському персоналу  за 2010р. приведені по 2 особам, за 2011р.- по 6 особам, за 2012р.- по 5 особам.  Пов’язані сторони користуються банківськими продуктами на загальних умовах, як діють для всіх клієнтів банку. Угоди, що укладаються з пов’язаними з банком особами, не передбачають більш сприятливі умови, ніж угоди, укладені з іншими особами – клієнтами банку.
Методи оцінки активів та зобов’язань за операціями з пов’язаними сторонами не відрізняються від загальних (за операціями з іншими клієнтами). 
Ліміти на проведення активних операцій з пов’язаними сторонами встановлюються банком в межах:
- нормативу максимального розміру кредитів, гарантій та поручительств, наданих одному інсайдеру (Н9);
- нормативу максимального сукупного розміру кредитів, гарантій та поручительств, наданих інсайдерам(Н10).
</t>
  </si>
  <si>
    <r>
      <t>ПРОЦЕНТНІ ДОХОДИ</t>
    </r>
    <r>
      <rPr>
        <sz val="10"/>
        <color indexed="12"/>
        <rFont val="Times New Roman"/>
        <family val="1"/>
        <charset val="204"/>
      </rPr>
      <t>:</t>
    </r>
  </si>
  <si>
    <t>Боргові цінні папери в портфелі банку на продаж</t>
  </si>
  <si>
    <t>Кореспондентські рахунки в інших банках</t>
  </si>
  <si>
    <t>Торгові боргові цінні папери</t>
  </si>
  <si>
    <t>Інші боргові цінні папери, що обліковуються за справедливою вартістю через прибуток або збиток</t>
  </si>
  <si>
    <t>Дебіторська заборгованість за угодами репо – торгові цінні папери</t>
  </si>
  <si>
    <t>Депозити овернайт в інших банках</t>
  </si>
  <si>
    <t xml:space="preserve">Грошовими коштами та їх еквівалентами </t>
  </si>
  <si>
    <t>Процентні доходи за знеціненими фінансовими активами</t>
  </si>
  <si>
    <t>Заборгованість з фінансового лізингу (оренди)</t>
  </si>
  <si>
    <t>Усього процентних доходів</t>
  </si>
  <si>
    <r>
      <t>ПРОЦЕНТНІ ВИТРАТИ</t>
    </r>
    <r>
      <rPr>
        <sz val="10"/>
        <color indexed="12"/>
        <rFont val="Times New Roman"/>
        <family val="1"/>
        <charset val="204"/>
      </rPr>
      <t>:</t>
    </r>
  </si>
  <si>
    <t>Строкові кошти юридичних осіб</t>
  </si>
  <si>
    <t>Боргові цінні папери, що емітовані банком</t>
  </si>
  <si>
    <t>Строкові кошти фізичних осіб</t>
  </si>
  <si>
    <t>Строкові кошти інших банків</t>
  </si>
  <si>
    <t>Депозити овернайт інших банків</t>
  </si>
  <si>
    <t>Поточні рахунки</t>
  </si>
  <si>
    <t>Кореспондентські рахунки</t>
  </si>
  <si>
    <t>Зобов’язання з фінансового лізингу (оренди)</t>
  </si>
  <si>
    <t>Усього процентних витрат</t>
  </si>
  <si>
    <t>Чистий процентний дохід/(витрати)</t>
  </si>
  <si>
    <t>Cторно резервів по коштам у надійному першокласному банку</t>
  </si>
  <si>
    <t>Cторно резервів по грошовим коштам з обмеженим правом користування  у надійних першокласних банках</t>
  </si>
  <si>
    <t xml:space="preserve">Податок на прибуток 25% від витрат на відрахування до резерву під знецінення кредитів та  коштів в інших банках </t>
  </si>
  <si>
    <t xml:space="preserve">Відстрочене податкове зобов'язення -25% від витрат на відрахування до резерву під знецінення кредитів та  коштів в інших банках </t>
  </si>
  <si>
    <t>Відстрочене податкове зобов'язення</t>
  </si>
  <si>
    <t>Відновлення проводки № 11 за 2010р.- Cторно резервів по коштам у надійному першокласному банку</t>
  </si>
  <si>
    <t xml:space="preserve">Відновлення проводки № 12 за 2010р.- Податок на прибуток 25% від витрат на відрахування до резерву під знецінення кредитів та  коштів в інших банках </t>
  </si>
  <si>
    <t xml:space="preserve">Податок на прибуток 23% від витрат на відрахування до резерву під знецінення кредитів та  коштів в інших банках </t>
  </si>
  <si>
    <t xml:space="preserve">Відстрочене податкове зобов'язення -23% від витрат на відрахування до резерву під знецінення кредитів та  коштів в інших банках </t>
  </si>
  <si>
    <t>Відновлення проводки № 19 за 2011р.- Cторно резервів по коштам у надійному першокласному банку</t>
  </si>
  <si>
    <t xml:space="preserve">Відновлення проводки № 20 за 2011р.- Податок на прибуток 23% від витрат на відрахування до резерву під знецінення кредитів та  коштів в інших банках </t>
  </si>
  <si>
    <t>Відстрочене податкове зобов'язення -25% від витрат на відрахування до резерву по грошовим коштам з обмеженим правом користування  у надійних першокласних банках</t>
  </si>
  <si>
    <t>Відновлення проводки № 27 за 2010р.- Cторно резервів  по грошовим коштам з обмеженим правом користування  у надійних першокласних банках</t>
  </si>
  <si>
    <t>Відновлення проводки № 28 за 2010р.- Відстрочене податкове зобов'язення -25% від витрат на відрахування до резерву по грошовим коштам з обмеженим правом користування  у надійних першокласних банках</t>
  </si>
  <si>
    <t>Відстрочене податкове зобов'язення -23% від витрат на відрахування до резерву по грошовим коштам з обмеженим правом користування  у надійних першокласних банках</t>
  </si>
  <si>
    <t>Відновлення проводки № 35 за 2011р.- Cторно резервів по грошовим коштам з обмеженим правом користування  у надійних першокласних банках</t>
  </si>
  <si>
    <t>Відновлення проводки № 36 за 2011р.- Податок на прибуток 23% від витрат на відрахування до резерву по грошовим коштам з обмеженим правом користування  у надійних першокласних банках</t>
  </si>
  <si>
    <t>Депозити</t>
  </si>
  <si>
    <t xml:space="preserve">Договори купівлі і зворотного продажу </t>
  </si>
  <si>
    <t xml:space="preserve">Кредити </t>
  </si>
  <si>
    <t xml:space="preserve">Непрострочені і незнецінені: </t>
  </si>
  <si>
    <t xml:space="preserve">у 20 найбільших банках </t>
  </si>
  <si>
    <t xml:space="preserve">в інших банках України </t>
  </si>
  <si>
    <t xml:space="preserve">у великих банках країн ОЕСР </t>
  </si>
  <si>
    <t xml:space="preserve">в інших банках країн ОЕСР </t>
  </si>
  <si>
    <t xml:space="preserve">в інших банках </t>
  </si>
  <si>
    <t xml:space="preserve">Знецінені кошти, які оцінені на індивідуальній основі: </t>
  </si>
  <si>
    <t>із затримкою   платежу   до   31 дня</t>
  </si>
  <si>
    <t xml:space="preserve">Кошти в інших банках до вирахування резервів </t>
  </si>
  <si>
    <t>Резерв під знецінення коштів в інших банках</t>
  </si>
  <si>
    <t>Усього коштів в інших банках за мінусом резервів</t>
  </si>
  <si>
    <t>* в т.ч. нараховані не отримані процентні доходи- 12 тис.грн.</t>
  </si>
  <si>
    <t>* в т.ч. нараховані не отримані процентні доходи- 2 тис.грн.</t>
  </si>
  <si>
    <t>Дебіторська заборгованість за цінними паперами</t>
  </si>
  <si>
    <t>Дебіторська заборгованість за фінансовим лізингом (орендою)</t>
  </si>
  <si>
    <t>Непрострочена та незнецінена заборгованість:</t>
  </si>
  <si>
    <t>Великі клієнти з кредитною історією більше 2 років</t>
  </si>
  <si>
    <t>Нові великі клієнти</t>
  </si>
  <si>
    <t xml:space="preserve">Середні компанії </t>
  </si>
  <si>
    <t>Малі компанії</t>
  </si>
  <si>
    <t>Фізичні особи</t>
  </si>
  <si>
    <t>Прострочена, але незнецінена:</t>
  </si>
  <si>
    <t>Заборгованість знецінена на індивідуальній основі:</t>
  </si>
  <si>
    <t>Усього інших фінансових активів до вирахування резерву</t>
  </si>
  <si>
    <t>Усього інших фінансових активів за мінусом резерву</t>
  </si>
  <si>
    <t xml:space="preserve"> -     </t>
  </si>
  <si>
    <t>Закриття зустрічних залишків</t>
  </si>
  <si>
    <t>Інші фінансові зобов'язання</t>
  </si>
  <si>
    <t>Кредиторська заборгованість за переказами (розрахунки з банками)</t>
  </si>
  <si>
    <t>На вимогу та менше 1 міс.</t>
  </si>
  <si>
    <t>Від 1 до 3 міс.</t>
  </si>
  <si>
    <t>Від 3 до 12 міс.</t>
  </si>
  <si>
    <t>Кошти клієнтів:</t>
  </si>
  <si>
    <t>Кошти фізичних осіб</t>
  </si>
  <si>
    <t>Поставочні форвардні контракти, загальна сума</t>
  </si>
  <si>
    <t>Поставочні форвардні контракти, чиста сума</t>
  </si>
  <si>
    <t>Фінансові гарантії</t>
  </si>
  <si>
    <t>Інші зобов’язання кредитного характеру</t>
  </si>
  <si>
    <t>Усього потенційних майбутніх виплат за фінансовими зобов’язаннями</t>
  </si>
  <si>
    <t>Перекласифікація інших фінансових зобов'язань у кошти клієнтів</t>
  </si>
  <si>
    <t>Виправлення помилки у звіті за 2010р.- Сума забезпечення оплати відпусток працівників була відображені у статті "Резерви за зобов'язаннями "</t>
  </si>
  <si>
    <t>Резерви за зобов'язаннями</t>
  </si>
  <si>
    <t>Перекласифікація комісійних витрат по валютообмінним операціям у результат від операцій з іноземною валютою</t>
  </si>
  <si>
    <t>КОМІСІЙНІ ДОХОДИ:</t>
  </si>
  <si>
    <t>Розрахунково-касові операції</t>
  </si>
  <si>
    <t>Інкасація</t>
  </si>
  <si>
    <t>Операції з цінними паперами</t>
  </si>
  <si>
    <t>Операції довірчого управління</t>
  </si>
  <si>
    <t xml:space="preserve">Гарантії надані </t>
  </si>
  <si>
    <t>Усього комісійних доходів</t>
  </si>
  <si>
    <t>КОМІСІЙНІ ВИТРАТИ:</t>
  </si>
  <si>
    <t>Усього комісійних витрат</t>
  </si>
  <si>
    <t>Чистий комісійний дохід/витрати</t>
  </si>
  <si>
    <t xml:space="preserve">Дивіденди </t>
  </si>
  <si>
    <t xml:space="preserve">Дохід від надання в оренду інвестиційної нерухомості </t>
  </si>
  <si>
    <t>Дохід від операційного лізингу (оренди)</t>
  </si>
  <si>
    <t xml:space="preserve">Дохід від суборенди </t>
  </si>
  <si>
    <t>Дохід від продажу кредитів і дебіторської заборгованості</t>
  </si>
  <si>
    <t xml:space="preserve">Негативний гудвіл, визнаний як дохід </t>
  </si>
  <si>
    <t xml:space="preserve">Дохід від вибуття основних засобів та нематеріальних активів </t>
  </si>
  <si>
    <t xml:space="preserve">Дохід від вибуття інвестиційної нерухомості </t>
  </si>
  <si>
    <t xml:space="preserve">Роялті </t>
  </si>
  <si>
    <t>Списана у доходи кредиторська заборгованість</t>
  </si>
  <si>
    <t xml:space="preserve">Усього операційних доходів </t>
  </si>
  <si>
    <t>Закриття попередньої оплати   у  2013р.згідно актів виконаних робіт та накладних від 2012р.</t>
  </si>
  <si>
    <t xml:space="preserve">Витрати на утримання персоналу </t>
  </si>
  <si>
    <t xml:space="preserve">Амортизація основних засобів </t>
  </si>
  <si>
    <t xml:space="preserve">Амортизація програмного забезпечення та інших нематеріальних активів </t>
  </si>
  <si>
    <t xml:space="preserve">Витрати на утримання основних засобів та нематеріальних активів, телекомунікаційні та інші експлуатаційні послуги </t>
  </si>
  <si>
    <t xml:space="preserve">Інші витрати, пов'язані з основними засобами </t>
  </si>
  <si>
    <t xml:space="preserve">Професійні послуги </t>
  </si>
  <si>
    <t xml:space="preserve">Зменшення корисності основних засобів та нематеріальних активів </t>
  </si>
  <si>
    <t xml:space="preserve">Витрати на маркетинг та рекламу </t>
  </si>
  <si>
    <t xml:space="preserve">Відновлення корисності основних засобів і нематеріальних активів </t>
  </si>
  <si>
    <t xml:space="preserve">Збиток від зменшення корисності гудвілу </t>
  </si>
  <si>
    <t xml:space="preserve">Витрати на оперативний лізинг (оренду) </t>
  </si>
  <si>
    <t xml:space="preserve"> Витрати із страхування</t>
  </si>
  <si>
    <t>Сплата інших податків та зборів платежів, крім податку на прибуток</t>
  </si>
  <si>
    <t>Зменшення корисності необоротних активів, утримуваних для продажу (чи груп вибуття)</t>
  </si>
  <si>
    <t xml:space="preserve">Усього адміністративних та інших операційних витрат </t>
  </si>
  <si>
    <t xml:space="preserve">Звіт про рух грошових коштів 
за непрямим методом 
за 2012 рік
</t>
  </si>
  <si>
    <t>(тис.грн)</t>
  </si>
  <si>
    <t>ГРОШОВІ КОШТИ ВІД ОПЕРАЦІЙНОЇ ДІЯЛЬНОСТІ</t>
  </si>
  <si>
    <t>Коригування:</t>
  </si>
  <si>
    <t>Знос та амортизація</t>
  </si>
  <si>
    <t>Чисте збільшення/(зменшення) резервів під знецінення активів</t>
  </si>
  <si>
    <t>Амортизація диконту(премії)</t>
  </si>
  <si>
    <t xml:space="preserve">Нарахований та відстрочений податок </t>
  </si>
  <si>
    <t>Результат операцій з фінансовими похідними інструментами</t>
  </si>
  <si>
    <t>Результат операцій з іноземною валютою</t>
  </si>
  <si>
    <t>(Нараховані доходи )</t>
  </si>
  <si>
    <t xml:space="preserve">Нараховані витрати </t>
  </si>
  <si>
    <t>Чистий збиток/(прибуток) від інвестиційної діяльності</t>
  </si>
  <si>
    <t>Чистий збиток/(прибуток) від фінансової діяльності</t>
  </si>
  <si>
    <t xml:space="preserve">Інший рух коштів, що не є грошовим </t>
  </si>
  <si>
    <t>Чистий грошовий прибуток/(збиток) від операційної діяльності до змін в операційних активах та зобов’язаннях</t>
  </si>
  <si>
    <t>Зміни в операційних активах та зобов’язаннях</t>
  </si>
  <si>
    <t>Чисте (збільшення)/зменшення обов’язкових резервів у Національному банку України</t>
  </si>
  <si>
    <t>Чисте (збільшення)/зменшення торгових цінних паперів</t>
  </si>
  <si>
    <t>Чисте (збільшення)/зменшення інших фінансових активів, що обліковуються за справедливою вартістю з визнанням результату переоцінки у фінансових результатах</t>
  </si>
  <si>
    <t>Чисте (збільшення)/зменшення коштів в інших банках</t>
  </si>
  <si>
    <t>Чисте (збільшення)/зменшення кредитів та заборгованості клієнтів</t>
  </si>
  <si>
    <t>Чисте (збільшення)/зменшення інших фінансових активів</t>
  </si>
  <si>
    <t>Чисте (збільшення)/зменшення інших активів</t>
  </si>
  <si>
    <t>Чисте збільшення/(зменшення) коштів банків</t>
  </si>
  <si>
    <t>Чисте збільшення/(зменшення)  коштів клієнтів</t>
  </si>
  <si>
    <t>Чисте збільшення/(зменшення)  боргових цінних паперів, що емітовані банком</t>
  </si>
  <si>
    <t>Чисте збільшення/(зменшення)  резервів за зобов’язаннями</t>
  </si>
  <si>
    <t>Чисте збільшення/(зменшення)  інших фінансових зобов’язань</t>
  </si>
  <si>
    <t>Чисті грошові кошти, що отримані/ (використані) від операційної діяльності до сплати податку на прибуток</t>
  </si>
  <si>
    <t>Податок на прибуток, що сплачений</t>
  </si>
  <si>
    <t>Чисті грошові кошти, що отримані/ (використані) від операційної діяльності</t>
  </si>
  <si>
    <t>ГРОШОВІ КОШТИ ВІД ІНВЕСТИЦІЙНОЇ ДІЯЛЬНОСТІ</t>
  </si>
  <si>
    <t xml:space="preserve">Придбання цінних паперів у портфелі банку на продаж </t>
  </si>
  <si>
    <t xml:space="preserve">Надходження від реалізації цінних паперів у портфелі банку на продаж </t>
  </si>
  <si>
    <t xml:space="preserve">Придбання цінних паперів у портфелі банку до погашення </t>
  </si>
  <si>
    <t xml:space="preserve">Надходження від погашення цінних паперів у портфелі банку до погашення </t>
  </si>
  <si>
    <t xml:space="preserve">Придбання дочірніх компаній за мінусом отриманих грошових коштів </t>
  </si>
  <si>
    <t xml:space="preserve">Надходження від реалізації дочірньої компанії за мінусом сплачених грошових коштів </t>
  </si>
  <si>
    <t>Придбання асоційованих компаній</t>
  </si>
  <si>
    <t>Надходження від реалізації асоційованих компаній</t>
  </si>
  <si>
    <t>Придбання інвестиційної нерухомості</t>
  </si>
  <si>
    <t>Надходження від реалізації інвестиційної нерухомості</t>
  </si>
  <si>
    <t>Придбання основних засобів</t>
  </si>
  <si>
    <t xml:space="preserve">Надходження від реалізації основних засобів </t>
  </si>
  <si>
    <t>Придбання нематеріальних активів</t>
  </si>
  <si>
    <t>Надходження від вибуття нематеріальних активів</t>
  </si>
  <si>
    <t xml:space="preserve">Дивіденди, що отримані </t>
  </si>
  <si>
    <t xml:space="preserve">Чисті грошові кошти, що отримані/ (використані) від інвестиційної діяльності </t>
  </si>
  <si>
    <t>ГРОШОВІ КОШТИ ВІД ФІНАНСОВОЇ ДІЯЛЬНОСТІ</t>
  </si>
  <si>
    <t xml:space="preserve">Емісія простих акцій </t>
  </si>
  <si>
    <t xml:space="preserve">Емісія привілейованих акцій </t>
  </si>
  <si>
    <t xml:space="preserve">Інші внески акціонерів, окрім емісії акцій </t>
  </si>
  <si>
    <t xml:space="preserve">Викуп власних акцій </t>
  </si>
  <si>
    <t xml:space="preserve">Продаж власних акцій </t>
  </si>
  <si>
    <t>Отримання субординованого боргу</t>
  </si>
  <si>
    <t xml:space="preserve">Погашення субординованого боргу </t>
  </si>
  <si>
    <t>Отримання інших залучених коштів</t>
  </si>
  <si>
    <t xml:space="preserve">Повернення інших залучених коштів </t>
  </si>
  <si>
    <t>Додаткові внески в дочірню компанію</t>
  </si>
  <si>
    <t>Надходження від продажу частки участі без втрати контролю</t>
  </si>
  <si>
    <t xml:space="preserve">Дивіденди, що виплачені </t>
  </si>
  <si>
    <t xml:space="preserve">Інші виплати акціонерам, крім дивідендів </t>
  </si>
  <si>
    <t>Чисті грошові кошти, що отримані/ (використані) від фінансової діяльності</t>
  </si>
  <si>
    <t>Вплив змін офіційного валютного курсу на грошові кошти та їх еквіваленти</t>
  </si>
  <si>
    <t>Чисте збільшення/(зменшення) грошових коштів та їх еквівалентів</t>
  </si>
  <si>
    <t>Грошові кошти та їх еквіваленти на початок періоду</t>
  </si>
  <si>
    <t>Грошові кошти та їх еквіваленти на кінець періоду</t>
  </si>
  <si>
    <t xml:space="preserve">Зобов'язання кредитного характеру </t>
  </si>
  <si>
    <t xml:space="preserve">Податкові ризики </t>
  </si>
  <si>
    <t>Залишок на початок періоду</t>
  </si>
  <si>
    <t>Формування  та/або збільшення резерву</t>
  </si>
  <si>
    <t>Збільшення  резерву в  результаті об’єднання бізнесу</t>
  </si>
  <si>
    <t>Комісії, отримані за виданими гарантіями</t>
  </si>
  <si>
    <t>Амортизація комісій, що отримані за виданими гарантіями, яка відображена у Звіті про прибутки і збитки та інший сукупний дохід</t>
  </si>
  <si>
    <t>Використання резерву</t>
  </si>
  <si>
    <t>Поновлення невикористаного резерву</t>
  </si>
  <si>
    <t>Інший рух</t>
  </si>
  <si>
    <t>Залишок на кінець періоду</t>
  </si>
  <si>
    <t>Прибуток/(збиток) за рік, що належить власникам банку</t>
  </si>
  <si>
    <t>Дивіденди за простими та привілейованими акціями</t>
  </si>
  <si>
    <t>Нерозподілений прибуток/(збиток) за рік</t>
  </si>
  <si>
    <t>Нерозподілений прибуток/(збиток) за рік, що належить власникам привілейованих акцій в залежності від умов акцій</t>
  </si>
  <si>
    <t>Дивіденди за привілейованими акціями, за якими прийнято рішення щодо виплати протягом року</t>
  </si>
  <si>
    <t>Прибуток/(збиток) за рік, що належить власникам привілейованих акцій</t>
  </si>
  <si>
    <t>Нерозподілений прибуток/(збиток) за рік, що належить власникам простих акцій залежно від умов акцій</t>
  </si>
  <si>
    <t>Дивіденди за простими акціями, за якими прийнято рішення щодо виплати протягом року</t>
  </si>
  <si>
    <t>Прибуток/(збиток) за рік, що належить акціонерам - власникам простих акцій</t>
  </si>
  <si>
    <t>Материнська компанія</t>
  </si>
  <si>
    <t>Найбільші учасники (акціонери) банку</t>
  </si>
  <si>
    <t>Компанії під спільним контролем</t>
  </si>
  <si>
    <t>Дочірні компанії</t>
  </si>
  <si>
    <t>Провідний управлінський персонал</t>
  </si>
  <si>
    <t>Асоційовані компанії</t>
  </si>
  <si>
    <t>Інші пов’язані сторони</t>
  </si>
  <si>
    <t>Резерв під заборгованість за кредитами за станом на 31 грудня</t>
  </si>
  <si>
    <t>Результат від переоцінки інших фінансових інструментів, що обліковуються за справедливою вартістю через прибуток або збиток</t>
  </si>
  <si>
    <t>Відрахування до резерву під знецінення кредитів та  коштів в інших банках</t>
  </si>
  <si>
    <t>Відрахування до резерву під знецінення дебіторської заборгованості</t>
  </si>
  <si>
    <t>Сума кредитів, наданих пов’язаним сторонам протягом періоду</t>
  </si>
  <si>
    <t>Сума кредитів, погашених пов’язаними сторонами протягом періоду</t>
  </si>
  <si>
    <t xml:space="preserve">Незабезпечені кредити </t>
  </si>
  <si>
    <t xml:space="preserve">Кредити, що забезпечені: </t>
  </si>
  <si>
    <t xml:space="preserve">Гарантіями і поручительствами </t>
  </si>
  <si>
    <t xml:space="preserve">Заставою, у тому числі: </t>
  </si>
  <si>
    <t>2.2.1</t>
  </si>
  <si>
    <t xml:space="preserve">Нерухоме майно житлового призначення </t>
  </si>
  <si>
    <t>2.2.2</t>
  </si>
  <si>
    <t xml:space="preserve">Інше нерухоме майно </t>
  </si>
  <si>
    <t>2.2.3</t>
  </si>
  <si>
    <t xml:space="preserve">Цінні папери </t>
  </si>
  <si>
    <t>2.2.4</t>
  </si>
  <si>
    <t xml:space="preserve">Грошові депозити </t>
  </si>
  <si>
    <t>2.2.5</t>
  </si>
  <si>
    <t xml:space="preserve">Інше майно </t>
  </si>
  <si>
    <t>великі позичальники з кредитною історією більше   2 років</t>
  </si>
  <si>
    <t>із затримкою платежу     до 31 дня</t>
  </si>
  <si>
    <t>із затримкою платежу    від 32 до 92 днів</t>
  </si>
  <si>
    <t>із затримкою платежу     від 93 до 183 днів</t>
  </si>
  <si>
    <t>із затримкою платежу    від 184 до 365 (366) днів</t>
  </si>
  <si>
    <t>із затримкою платежу     від  32 до 92 днів</t>
  </si>
  <si>
    <t>Гривня</t>
  </si>
  <si>
    <t>Долар США</t>
  </si>
  <si>
    <t>При погашенні раніше списаних кредитів за рахунок резерву, сума погашення відносилась на фінансовий результат.</t>
  </si>
  <si>
    <t>У 2011р. було  погашення контрагентами раніше списаної за рахунок спеціального резерву  безнадійної заборгованості  на суму 5220 тис.грн.</t>
  </si>
  <si>
    <t>У 2010р. було  погашення контрагентами раніше списаної за рахунок спеціального резерву  безнадійної заборгованості  на суму 38 тис.грн.</t>
  </si>
  <si>
    <t xml:space="preserve">ПАТ «А-БАНК» в 2009 році став Асоційованим членом Міжнародної платіжної системи  VISA International та розмістив  грошові кошти  на гарантійний депозит у сумі 50 тис. USD у банку, який виступив гарантом виконання зобов’язань ПАТ «А-БАНК»  перед VISA International.
ПАТ «А-БАНК» в 2010 році став Афілійованим членом Міжнародної платіжної системи  MasterCard International та розмістив  грошові кошти  на гарантійний депозит у сумі 50 тис. USD у банку, який виступив гарантом виконання зобов’язань ПАТ «А-БАНК»  перед MasterCard International. </t>
  </si>
  <si>
    <t>Найменування звітних сегментів</t>
  </si>
  <si>
    <t>інші сегменти та операції</t>
  </si>
  <si>
    <t>послуги корпоративним клієнтам</t>
  </si>
  <si>
    <t>послуги фізичним особам</t>
  </si>
  <si>
    <t>інвестиційна банківська діяльність</t>
  </si>
  <si>
    <t>мiжбанкiвська дiяльнiсть</t>
  </si>
  <si>
    <t>АКТИВИ СЕГМЕНТІВ</t>
  </si>
  <si>
    <t>Активи сегментів</t>
  </si>
  <si>
    <t>Необоротні активи, утримувані для продажу (чи групи вибуття)</t>
  </si>
  <si>
    <t>Усього активів сегментів</t>
  </si>
  <si>
    <t>Інвестиції в асоційовані компанії</t>
  </si>
  <si>
    <t>Нерозподілені активи</t>
  </si>
  <si>
    <t>ЗОБОВ’ЯЗАННЯ СЕГМЕНТІВ</t>
  </si>
  <si>
    <t>Зобов’язання сегментів</t>
  </si>
  <si>
    <t>Усього зобов’язань сегментів</t>
  </si>
  <si>
    <t>Нерозподілені зобов’язання</t>
  </si>
  <si>
    <t xml:space="preserve">Усього зобов’язань </t>
  </si>
  <si>
    <t>ІНШІ СЕГМЕНТНІ  СТАТТІ</t>
  </si>
  <si>
    <t>Капітальні інвестиції</t>
  </si>
  <si>
    <t>Амортизація</t>
  </si>
  <si>
    <t>Інші негрошові доходи  (витрати)</t>
  </si>
  <si>
    <t>Зменшення корисності, що відображене  протягом року у звіті  про зміни у власному капіталі</t>
  </si>
  <si>
    <t>Відновлення корисності, що відображене протягом року у Звіті про зміни у власному капіталі</t>
  </si>
  <si>
    <t>мiжбан- кiвська дiяльнiсть</t>
  </si>
  <si>
    <t>Вилучення</t>
  </si>
  <si>
    <t>Дохід від зовнішніх клієнтів:</t>
  </si>
  <si>
    <t>Дохід від інших сегментів:</t>
  </si>
  <si>
    <t>Усього доходів сегментів</t>
  </si>
  <si>
    <t>Результат від торгових операцій з цінними паперами в торговому портфелі банку </t>
  </si>
  <si>
    <t>Результат від операцій з хеджування справедливої вартості</t>
  </si>
  <si>
    <t>Результат від переоцінки операцій з іноземною валютою</t>
  </si>
  <si>
    <t>Результат переоцінки об’єктів інвестиційної нерухомості</t>
  </si>
  <si>
    <t>Процентні витрати іншим сегментам</t>
  </si>
  <si>
    <t>РЕЗУЛЬТАТ СЕГМЕНТА:
Прибуток/(збиток)  до оподаткування</t>
  </si>
  <si>
    <t xml:space="preserve">Банк не одержував  доходи від операцій з одним зовнішнім клієнтом,  які  становлять 10 % або більше доходів банку.
</t>
  </si>
  <si>
    <t>інші сегменти операції</t>
  </si>
  <si>
    <t>Угоди, що укладаються з пов’язаними з банком особами, не передбачають більш сприятливі умови, ніж угоди, укладені з іншими особами – клієнтами банку.</t>
  </si>
  <si>
    <t>77*</t>
  </si>
  <si>
    <t>Вид економічної діяльності</t>
  </si>
  <si>
    <t>сума</t>
  </si>
  <si>
    <t>%</t>
  </si>
  <si>
    <t xml:space="preserve">Виробництво </t>
  </si>
  <si>
    <t>Операції з нерухомим майном, оренда, інжиніринг та надання послуг</t>
  </si>
  <si>
    <t xml:space="preserve">Торгівля </t>
  </si>
  <si>
    <t xml:space="preserve">Сільське господарство </t>
  </si>
  <si>
    <t xml:space="preserve">Кредити, що надані фізичним особам </t>
  </si>
  <si>
    <t>Державні та громадські організації:</t>
  </si>
  <si>
    <t>Строкові кошти</t>
  </si>
  <si>
    <t>Інші юридичні особи</t>
  </si>
  <si>
    <t>Фізичні особи:</t>
  </si>
  <si>
    <t>Усього коштів клієнтів</t>
  </si>
  <si>
    <t xml:space="preserve">Вид економічної діяльності </t>
  </si>
  <si>
    <t xml:space="preserve">сума </t>
  </si>
  <si>
    <t xml:space="preserve">% </t>
  </si>
  <si>
    <t xml:space="preserve">Державне управління та діяльність громадських організацій </t>
  </si>
  <si>
    <t>Кошти небанківських фінансових установ</t>
  </si>
  <si>
    <t>Фізични особи</t>
  </si>
  <si>
    <t xml:space="preserve">Усього коштів клієнтів: </t>
  </si>
  <si>
    <t>Опис і причини коригування</t>
  </si>
  <si>
    <t>Сума коригування               (тис. грн.)</t>
  </si>
  <si>
    <t>Звіт про фінансовий стан</t>
  </si>
  <si>
    <t>Звіт про прибутки і збитки та інший сукупний дохід</t>
  </si>
  <si>
    <t>N рахунку, дебет</t>
  </si>
  <si>
    <t>N рахунку, кредит</t>
  </si>
  <si>
    <t>2424A</t>
  </si>
  <si>
    <t>2924П</t>
  </si>
  <si>
    <t>Голова Правління</t>
  </si>
  <si>
    <t>Головний бухгалтер</t>
  </si>
  <si>
    <t>Н.А. Малихіна</t>
  </si>
  <si>
    <t xml:space="preserve">І.Ф. Маркова </t>
  </si>
  <si>
    <t>тел.(056) 789-63-55</t>
  </si>
  <si>
    <t>Вик. Т.О.Мальцева</t>
  </si>
  <si>
    <t>І.Ф. Маркова</t>
  </si>
  <si>
    <t>"18"  березня  2013 року</t>
  </si>
  <si>
    <t xml:space="preserve">(%) </t>
  </si>
  <si>
    <t>гривня</t>
  </si>
  <si>
    <t>долари США</t>
  </si>
  <si>
    <t>євро</t>
  </si>
  <si>
    <t>інші</t>
  </si>
  <si>
    <t xml:space="preserve">Торгові боргові цінні папери </t>
  </si>
  <si>
    <t>Боргові цінні папери в портфелі банку до погашення</t>
  </si>
  <si>
    <t>10.1</t>
  </si>
  <si>
    <t>поточні рахунки</t>
  </si>
  <si>
    <t>10.2</t>
  </si>
  <si>
    <t>строкові кошти</t>
  </si>
  <si>
    <t>Усього фінансових зобов’язань, що обліковуються за амортизованою вартістю</t>
  </si>
  <si>
    <t>інші фінансові зобов’язання</t>
  </si>
  <si>
    <t>11.5</t>
  </si>
  <si>
    <t>дивіденди до сплати</t>
  </si>
  <si>
    <t>11.4</t>
  </si>
  <si>
    <t>кредиторська заборгованість за операціями з іноземною валютою</t>
  </si>
  <si>
    <t>11.3</t>
  </si>
  <si>
    <t>кредиторська заборгованість за операціями з платіжними картками</t>
  </si>
  <si>
    <t>кредиторська заборгованість за цінними паперами</t>
  </si>
  <si>
    <t>Інші фінансові зобов’язання:</t>
  </si>
  <si>
    <t>прострочені отримані кредити</t>
  </si>
  <si>
    <t>10.5</t>
  </si>
  <si>
    <t>зобов’язання з повернення проданого чи перезакладеного  забезпечення</t>
  </si>
  <si>
    <t>10.4</t>
  </si>
  <si>
    <t>зобов’язання з фінансового лізингу (оренди)</t>
  </si>
  <si>
    <t>10.3</t>
  </si>
  <si>
    <t>кредити, що отримані від міжнародних та інших фінансових організацій </t>
  </si>
  <si>
    <t>консорціумні отримані кредити</t>
  </si>
  <si>
    <t>Інші залучені кошти:</t>
  </si>
  <si>
    <t>облігації</t>
  </si>
  <si>
    <t>9.5</t>
  </si>
  <si>
    <t>депозитні сертифікати</t>
  </si>
  <si>
    <t>9.4</t>
  </si>
  <si>
    <t>облігації, випущені на внутрішньому ринку</t>
  </si>
  <si>
    <t>9.3</t>
  </si>
  <si>
    <t>єврооблігації</t>
  </si>
  <si>
    <t>9.2</t>
  </si>
  <si>
    <t>векселі</t>
  </si>
  <si>
    <t>9.1</t>
  </si>
  <si>
    <t>Боргові цінні папери, емітовані банком:</t>
  </si>
  <si>
    <t>фізичні особи</t>
  </si>
  <si>
    <t>8.3</t>
  </si>
  <si>
    <t>інші юридичні особи</t>
  </si>
  <si>
    <t>8.2</t>
  </si>
  <si>
    <t>державні та громадські організації</t>
  </si>
  <si>
    <t>8.1</t>
  </si>
  <si>
    <t>прострочені залучені кошти інших банків</t>
  </si>
  <si>
    <t>7.5</t>
  </si>
  <si>
    <t>кредити отримані</t>
  </si>
  <si>
    <t>7.4</t>
  </si>
  <si>
    <t>договори продажу і зворотного викупу з іншими банками</t>
  </si>
  <si>
    <t>7.2</t>
  </si>
  <si>
    <t>депозити інших банків</t>
  </si>
  <si>
    <t>кореспондентські рахунки та депозити овернайт інших банків</t>
  </si>
  <si>
    <t>7.1</t>
  </si>
  <si>
    <t>Кошти банків:</t>
  </si>
  <si>
    <t>ФІНАНСОВІ ЗОБОВ’ЯЗАННЯ</t>
  </si>
  <si>
    <t>Усього фінансових активів, що обліковуються за амортизованою вартістю</t>
  </si>
  <si>
    <t>інші фінансові активи</t>
  </si>
  <si>
    <t>5.6</t>
  </si>
  <si>
    <t>грошові кошти з обмеженим правом користування</t>
  </si>
  <si>
    <t>5.5</t>
  </si>
  <si>
    <t>дебіторська заборгованість за операціями з іноземною валютою</t>
  </si>
  <si>
    <t>5.4</t>
  </si>
  <si>
    <t>дебіторська заборгованість за операціями з платіжними картками</t>
  </si>
  <si>
    <t>5.3</t>
  </si>
  <si>
    <t>дебіторська заборгованість за фінансовим лізингом (орендою)</t>
  </si>
  <si>
    <t>5.2</t>
  </si>
  <si>
    <t>дебіторська заборгованість за цінними паперами</t>
  </si>
  <si>
    <t>5.1</t>
  </si>
  <si>
    <t>Інші фінансові активи:</t>
  </si>
  <si>
    <t>4.4</t>
  </si>
  <si>
    <t>облігації підприємств</t>
  </si>
  <si>
    <t>4.3</t>
  </si>
  <si>
    <t>облігації місцевих позик</t>
  </si>
  <si>
    <t>державні облігації</t>
  </si>
  <si>
    <t>Цінні папери в портфелі банку до погашення:</t>
  </si>
  <si>
    <t>3.7</t>
  </si>
  <si>
    <t xml:space="preserve">кредити на поточні потреби фізичним особам </t>
  </si>
  <si>
    <t>3.6</t>
  </si>
  <si>
    <t>іпотечні кредити фізичних осіб</t>
  </si>
  <si>
    <t>кредити фізичним особам-підприємцям</t>
  </si>
  <si>
    <t xml:space="preserve">кредити, що надані за операціями репо </t>
  </si>
  <si>
    <t xml:space="preserve">кредити юридичним особам </t>
  </si>
  <si>
    <t xml:space="preserve">кредити, що надані органам державної влади та місцевого самоврядування </t>
  </si>
  <si>
    <t>Кредити та заборгованість клієнтів:</t>
  </si>
  <si>
    <t>кредити, надані іншим банкам</t>
  </si>
  <si>
    <t xml:space="preserve">договори купівлі і зворотного продажу (зворотний репо) з іншими банками </t>
  </si>
  <si>
    <t>депозити в інших банках</t>
  </si>
  <si>
    <t>Кошти в інших банках:</t>
  </si>
  <si>
    <t>кореспондентські рахунки, депозити та кредити овернайт у банках</t>
  </si>
  <si>
    <t>кошти обов’язкових резервів банку в Національному банку України </t>
  </si>
  <si>
    <t>кошти в Національному банку України (крім обов’язкових резервів)</t>
  </si>
  <si>
    <t>готівкові кошти</t>
  </si>
  <si>
    <t>Грошові кошти та їх еквіваленти:</t>
  </si>
  <si>
    <t>ФІНАНСОВІ АКТИВИ</t>
  </si>
  <si>
    <t>балансова вартість</t>
  </si>
  <si>
    <t>справедлива вартість</t>
  </si>
  <si>
    <t>Кредити та дебіторська заборгованість</t>
  </si>
  <si>
    <t>Активи, доступні для продажу</t>
  </si>
  <si>
    <t>Фінансові активи за справедливою вартістю з відображенням переоцінки як прибутку/збитку</t>
  </si>
  <si>
    <t>Інвестиції, утримувані до погашення</t>
  </si>
  <si>
    <t>торгові активи</t>
  </si>
  <si>
    <t>активи, що обліковуються за справедливою вартістю через прибуток або збиток</t>
  </si>
  <si>
    <t>5.7</t>
  </si>
  <si>
    <t>Цінні папери у портфелі банку на продаж</t>
  </si>
  <si>
    <t>8.4</t>
  </si>
  <si>
    <t>8.5</t>
  </si>
  <si>
    <t>8.6</t>
  </si>
  <si>
    <t>Переведення до необоротних активів, утримуваних для продажу</t>
  </si>
  <si>
    <t>Визнані в прибутках/ збитках</t>
  </si>
  <si>
    <t>Визнані в іншому сукупному доході</t>
  </si>
  <si>
    <t>Визнані у власному капіталі</t>
  </si>
  <si>
    <t>Податковий вплив тимчасових різниць, які зменшують (збільшують) суму оподаткування та перенесені податкові збитки на майбутні періоди</t>
  </si>
  <si>
    <t>Резерви під знецінення активів</t>
  </si>
  <si>
    <t>Переоцінка активів</t>
  </si>
  <si>
    <t>Хеджування грошових потоків</t>
  </si>
  <si>
    <t>Нараховані доходи (витрати)</t>
  </si>
  <si>
    <t>Перенесені податкові збитки на майбутні періоди</t>
  </si>
  <si>
    <t>1.8</t>
  </si>
  <si>
    <t>Чистий відстрочений податковий актив (зобов’язання)</t>
  </si>
  <si>
    <t>Визнаний відстрочений податковий актив *</t>
  </si>
  <si>
    <t>Визнане відстрочене податкове зобов'язання **</t>
  </si>
  <si>
    <t>*- 23% від суми витрат, які не входять до валових витрат</t>
  </si>
  <si>
    <t>**- 23% від  різниці між залишковою вартістю основних засобів по бухгалтерському обліку та  залишковою вартістю основних засобів по податковому обліку</t>
  </si>
  <si>
    <t>*- 25% від суми витрат, які не входять до валових витрат</t>
  </si>
  <si>
    <t>**- 25% від  різниці між залишковою вартістю основних засобів по бухгалтерському обліку та  залишковою вартістю основних засобів по податковому обліку</t>
  </si>
  <si>
    <t>Примітка 6. Грошові кошти та їх еквіваленти</t>
  </si>
  <si>
    <t>Примітка 7. Кошти в інших банках</t>
  </si>
  <si>
    <t>Таблиця 7.1. Кошти в інших банках</t>
  </si>
  <si>
    <t xml:space="preserve">Таблиця  7.2.  Аналіз кредитної якості коштів в інших банках за 2011 рік </t>
  </si>
  <si>
    <t xml:space="preserve">Таблиця 7.3.  Аналіз кредитної якості коштів в інших банках за 2010 рік </t>
  </si>
  <si>
    <t>Примітка 8. Кредити та заборгованість клієнтів</t>
  </si>
  <si>
    <t xml:space="preserve">Таблиця 8.2. Аналіз зміни резервів під заборгованість за кредитами за 2012 рік </t>
  </si>
  <si>
    <t>Таблиця 8.3. Аналіз зміни резервів під заборгованість за кредитами за 2011 рік</t>
  </si>
  <si>
    <t>Таблиця 8.1. Кредити та заборгованість клієнтів</t>
  </si>
  <si>
    <t>Таблиця 8.4. Аналіз зміни резервів під заборгованість за кредитами за 2010 рік</t>
  </si>
  <si>
    <t>Таблиця 8.5. Структура кредитів за видами економічної діяльності</t>
  </si>
  <si>
    <t xml:space="preserve">Таблиця 8.6. Інформація про кредити в розрізі видів забезпечення за 2012 рік </t>
  </si>
  <si>
    <t xml:space="preserve">Таблиця 8.7. Інформація про кредити в розрізі видів забезпечення за 2011 рік </t>
  </si>
  <si>
    <t xml:space="preserve">Таблиця 8.8. Інформація про кредити в розрізі видів забезпечення за 2010 рік </t>
  </si>
  <si>
    <t xml:space="preserve">Таблиця 8.9. Аналіз кредитної якості кредитів за 2012 рік </t>
  </si>
  <si>
    <t xml:space="preserve">Таблиця  8.10. Аналіз кредитної якості кредитів за 2011 рік </t>
  </si>
  <si>
    <t xml:space="preserve">Таблиця 8.11. Аналіз кредитної якості кредитів за 2010 рік </t>
  </si>
  <si>
    <t>Таблиця 8.12. Вплив вартості застави на якість кредиту за 2012 рік</t>
  </si>
  <si>
    <t xml:space="preserve">Таблиця 8.13.  Вплив вартості застави на якість кредиту за 2011 рік </t>
  </si>
  <si>
    <t>Найменування рядка</t>
  </si>
  <si>
    <t>Нормативні показники</t>
  </si>
  <si>
    <t>Максимальний розмір кредитного ризику на одного контрагента (%) </t>
  </si>
  <si>
    <t>не більше 25%</t>
  </si>
  <si>
    <t>Великі кредитні ризики (%)</t>
  </si>
  <si>
    <t>не більше 800%</t>
  </si>
  <si>
    <t>Максимальний розмір кредитів, гарантій та поручительств, наданих одному інсайдеру (%)</t>
  </si>
  <si>
    <t>не більше 5%</t>
  </si>
  <si>
    <t>Максимальний сукупний розмір кредитів, гарантій та поручительств, наданих інсайдерам (%)</t>
  </si>
  <si>
    <t>не більше 30%</t>
  </si>
  <si>
    <t>У Банку немає  фінансових та нефінансових активів, придбаних  шляхом звернення стягнення на предмет застави або реалізації права за іншими інструментами, що зменшують кредитний ризик .</t>
  </si>
  <si>
    <t xml:space="preserve"> Таблиця 8.14. Вплив вартості застави на якість кредиту за 2010 рік </t>
  </si>
  <si>
    <t>Примітка 9. Основні засоби та нематеріальні активи</t>
  </si>
  <si>
    <t xml:space="preserve">Таблиця 9. Основні засоби та нематеріальні активи. </t>
  </si>
  <si>
    <t>Примітка 10. Інші фінансові активи</t>
  </si>
  <si>
    <t>Таблиця 10.1. Інші фінансові активи</t>
  </si>
  <si>
    <t xml:space="preserve">Таблиця 10.2. Аналіз зміни резерву під знецінення інших фінансових активів за 2012 рік
</t>
  </si>
  <si>
    <t>Таблиця 10.3 Аналіз зміни резерву під знецінення інших фінансових активів за 2011 рік</t>
  </si>
  <si>
    <t xml:space="preserve">Таблиця 10.4. Аналіз зміни резерву під знецінення інших фінансових активів за 2010 рік </t>
  </si>
  <si>
    <t xml:space="preserve">Таблиця 10.5  Аналіз кредитної якості інших фінансових активів за 2012 рік </t>
  </si>
  <si>
    <t xml:space="preserve">Таблиця 10.6. Аналіз кредитної якості інших фінансових активів за 2011 рік </t>
  </si>
  <si>
    <t xml:space="preserve">Таблиця 10.7.  Аналіз кредитної якості інших фінансових активів за 2010 рік </t>
  </si>
  <si>
    <t>Примітка 11. Інші активи</t>
  </si>
  <si>
    <t>Таблиця 11.1 Інші активи</t>
  </si>
  <si>
    <t>У Банку немає забезпечення, що перейшло у власність банку.</t>
  </si>
  <si>
    <t>Таблиця 11.2. Аналіз зміни резерву під знецінення інших активів  за 2012 рік</t>
  </si>
  <si>
    <t>Таблиця 11.3. Аналіз зміни резерву під знецінення інших активів  за 2011 рік</t>
  </si>
  <si>
    <t>Таблиця 11.4. Аналіз зміни резерву під знецінення інших активів  за 2010 рік</t>
  </si>
  <si>
    <t>Примітка 12. Кошти банків</t>
  </si>
  <si>
    <t>Примітка 13. Кошти клієнтів</t>
  </si>
  <si>
    <t>Таблиця 13.1. Кошти клієнтів</t>
  </si>
  <si>
    <t>Таблиця 13.2. Розподіл коштів клієнтів за видами економічної діяльності</t>
  </si>
  <si>
    <t>Таблиця 14.1 Зміни резервів за зобов’язаннями за звітний період</t>
  </si>
  <si>
    <t>Примітка 15. Інші фінансові зобов'язання</t>
  </si>
  <si>
    <t>Таблиця 15.1. Інші фінансові зобов'язання</t>
  </si>
  <si>
    <t>Примітка 17. Субординований борг</t>
  </si>
  <si>
    <t xml:space="preserve">Згідно  Рішення Комісії з питань нагляду та регулювання діяльності банків при Управлінні НБУ в Дніпропетровській області №2 від 22.01.2013р. ПАТ "А-БАНК" одержав дозвіл на врахування залучених коштів на умовах субординованого боргу до капіталу від інвестора юридичної особи-резидента в сумі 50 млн.грн. сроком до 28.11.2017р. відповідно до договору №1 від 27.11.2012р.  </t>
  </si>
  <si>
    <t>Примітка 18. Статутний капітал та емісійні  різниці (емісійний дохід)</t>
  </si>
  <si>
    <t>Примітка 19. Аналіз активів та зобов’язань за строками їх погашення</t>
  </si>
  <si>
    <t>Примітка 20. Процентні доходи та витрати</t>
  </si>
  <si>
    <t xml:space="preserve">Примітка 21. Комісійні доходи та витрати </t>
  </si>
  <si>
    <t>Примітка 22. Інші операційні доходи</t>
  </si>
  <si>
    <t>Примітка 23. Адміністративні та інші операційні витрати</t>
  </si>
  <si>
    <t>Примітка 24. Витрати на податок на прибуток</t>
  </si>
  <si>
    <t>Таблиця 24.1. Витрати на сплату податку на прибуток</t>
  </si>
  <si>
    <t>Примітка 25. Прибуток/(збиток) на одну просту та привілейовану акцію</t>
  </si>
  <si>
    <t>Примітка 26. Операційні сегменти</t>
  </si>
  <si>
    <t>Таблиця 26.1. Доходи, витрати та результати звітних сегментів за 2012 рік</t>
  </si>
  <si>
    <t>Таблиця 26.2 Доходи, витрати та результати звітних сегментів за 2011 рік</t>
  </si>
  <si>
    <t>Таблиця 26.3. Доходи, витрати та результати звітних сегментів за 2010 рік</t>
  </si>
  <si>
    <t>Таблиця 26.4. Активи та зобов'язання звітних сегментів за звітний 2012 рік</t>
  </si>
  <si>
    <t>Таблиця 26.5. Активи та зобов’язання звітних сегментів за 2011 рік</t>
  </si>
  <si>
    <t>Таблиця 26.6. Активи та зобов’язання звітних сегментів за 2010 рік</t>
  </si>
  <si>
    <t>Таблиця 26.7. Інформація про географічні регіони</t>
  </si>
  <si>
    <t>Примітка 27. Управління фінансовими ризиками</t>
  </si>
  <si>
    <t>Таблиця 27.1. Аналіз валютного ризику</t>
  </si>
  <si>
    <t>Таблиця 27.2. Зміна прибутку або збитку та власного капіталу в результаті можливих змін офіційного курсу гривні до іноземних валют, що встановлені на звітну дату, за умови, що всі інші змінні характеристики залишаються фіксованими</t>
  </si>
  <si>
    <t>Таблиця 27.3. Зміна прибутку або збитку та власного капіталу в результаті можливих змін офіційного курсу гривні до іноземних валют, що встановлений як середньозважений курс, за умови, що всі інші змінні характеристики залишаються фіксованими</t>
  </si>
  <si>
    <t>Таблиця 27.4. Загальний аналіз процентного ризику</t>
  </si>
  <si>
    <t>Проценти нараховуються за фіксованими процентними ставками.</t>
  </si>
  <si>
    <t>Таблиця 27.5. Моніторинг процентних ставок за фінансовими інструментами</t>
  </si>
  <si>
    <t>Таблиця 27.6. Аналіз географічної концентрації фінансових активів та зобов’язань за 2012 рік</t>
  </si>
  <si>
    <t>Таблиця 27.7 Аналіз географічної концентрації фінансових активів та зобов’язань за 2011 рік</t>
  </si>
  <si>
    <t>Таблиця 27.8 Аналіз географічної концентрації фінансових активів та зобов’язань за 2010 рік</t>
  </si>
  <si>
    <t>Таблиця 27.9. Аналіз фінансових зобов’язань за строками погашення за 2012 рік</t>
  </si>
  <si>
    <t>Таблиця 27.10 Аналіз фінансових зобов’язань за строками погашення за 2011 рік</t>
  </si>
  <si>
    <t>Таблиця 27.11 Аналіз фінансових зобов’язань за строками погашення за 2010 рік</t>
  </si>
  <si>
    <t>Таблиця 27.12. Аналіз фінансових активів та зобов’язань за строками погашення на основі очікуваних строків погашення за 2012 рік</t>
  </si>
  <si>
    <t>Таблиця 27.13  Аналіз фінансових активів та зобов’язань за строками погашення на основі очікуваних строків погашення за 2011 рік</t>
  </si>
  <si>
    <t>Таблиця 27.14  Аналіз фінансових активів та зобов’язань за строками погашення на основі очікуваних строків погашення за 2010 рік</t>
  </si>
  <si>
    <t>Таблиця 28. Структура регулятивного капіталу</t>
  </si>
  <si>
    <t xml:space="preserve">Таблиця 28.1. Структура регулятивного капіталу*
</t>
  </si>
  <si>
    <t>Примітка 29. Потенційні зобов'язання банку</t>
  </si>
  <si>
    <t>Таблиця 29.1. Майбутні мінімальні орендні платежі за невідмовним договором про оперативний лізинг (оренду)</t>
  </si>
  <si>
    <t>Таблиця 29.2. Структура зобов'язань з кредитування</t>
  </si>
  <si>
    <t>Таблиця 29.3. Зобов’язання з кредитування у розрізі валют</t>
  </si>
  <si>
    <t>Таблиця 29.4. Активи, що надані в заставу без припинення визнання</t>
  </si>
  <si>
    <t>Примітка 30. Справедлива вартість фінансових інструментів</t>
  </si>
  <si>
    <t>Таблиця 30.1. Аналіз фінансових інструментів, що обліковуються за амортизованою собівартістю</t>
  </si>
  <si>
    <t>Примітка 31. Подання фінансових інструментів за категоріями оцінки</t>
  </si>
  <si>
    <t>Таблиця 31.1. Фінансові активи за категоріями оцінки за 2012 рік</t>
  </si>
  <si>
    <t>Таблиця 31.2.  Фінансові активи за категоріями оцінки за 2011 рік</t>
  </si>
  <si>
    <t>Таблиця 31.3. Фінансові активи за категоріями оцінки за 2010 рік</t>
  </si>
  <si>
    <t>Примітка 32. Операції з пов’язаними сторонами</t>
  </si>
  <si>
    <t>Таблиця 32.1. Залишки за операціями з пов’язаними сторонами за станом на кінець 2012 року</t>
  </si>
  <si>
    <t>Таблиця 32.2. Доходи та витрати за операціями з пов’язаними сторонами за 2012 рік</t>
  </si>
  <si>
    <t>Таблиця 32.3. Загальна сума кредитів, наданих пов’язаним сторонам та погашених пов’язаними сторонами протягом 2012 року</t>
  </si>
  <si>
    <t>Таблиця 32.4. Залишки за операціями з пов’язаними сторонами за станом на кінець 2011 року</t>
  </si>
  <si>
    <t>Таблиця 32.5. Доходи та витрати за операціями з пов’язаними сторонами за 2011 рік</t>
  </si>
  <si>
    <t>Таблиця 32.6. Загальна сума кредитів, наданих пов’язаним сторонам та погашених пов’язаними сторонами протягом 2011 року</t>
  </si>
  <si>
    <t>Таблиця 32.7. Залишки за операціями з пов’язаними сторонами за станом на кінець 2010 року</t>
  </si>
  <si>
    <t>Таблиця 32.8. Доходи та витрати за операціями з пов’язаними сторонами за 2010 рік</t>
  </si>
  <si>
    <t>Таблиця 32.9. Загальна сума кредитів, наданих пов’язаним сторонам та погашених пов’язаними сторонами протягом 2010 року</t>
  </si>
  <si>
    <t>Таблиця 32.10. Виплати провідному управлінському персоналу</t>
  </si>
  <si>
    <t xml:space="preserve">
10, 11</t>
  </si>
  <si>
    <r>
      <t xml:space="preserve">В річному діапазоні показник (кумулятивний  GAP/ активи,%)  по різних термінах коливається від </t>
    </r>
    <r>
      <rPr>
        <b/>
        <sz val="12"/>
        <color indexed="8"/>
        <rFont val="Times New Roman"/>
        <family val="1"/>
        <charset val="204"/>
      </rPr>
      <t xml:space="preserve"> 1%</t>
    </r>
    <r>
      <rPr>
        <sz val="12"/>
        <color indexed="8"/>
        <rFont val="Times New Roman"/>
        <family val="1"/>
        <charset val="204"/>
      </rPr>
      <t xml:space="preserve"> до</t>
    </r>
    <r>
      <rPr>
        <b/>
        <sz val="12"/>
        <color indexed="8"/>
        <rFont val="Times New Roman"/>
        <family val="1"/>
        <charset val="204"/>
      </rPr>
      <t xml:space="preserve"> 21 % </t>
    </r>
    <r>
      <rPr>
        <sz val="12"/>
        <color indexed="8"/>
        <rFont val="Times New Roman"/>
        <family val="1"/>
        <charset val="204"/>
      </rPr>
      <t xml:space="preserve">. Найбільша зміна кумулятивного GAP по строку «до 12 місяців» в порівнянні з 2012 роком  склала   </t>
    </r>
    <r>
      <rPr>
        <b/>
        <sz val="12"/>
        <color indexed="8"/>
        <rFont val="Times New Roman"/>
        <family val="1"/>
        <charset val="204"/>
      </rPr>
      <t xml:space="preserve"> +222,65 млн. грн</t>
    </r>
    <r>
      <rPr>
        <sz val="12"/>
        <color indexed="8"/>
        <rFont val="Times New Roman"/>
        <family val="1"/>
        <charset val="204"/>
      </rPr>
      <t>.  (з  -15,15 млн. грн.  до + 207,5 млн. грн.).  
Строковість</t>
    </r>
    <r>
      <rPr>
        <b/>
        <u/>
        <sz val="12"/>
        <color indexed="8"/>
        <rFont val="Times New Roman"/>
        <family val="1"/>
        <charset val="204"/>
      </rPr>
      <t xml:space="preserve"> активних операцій</t>
    </r>
    <r>
      <rPr>
        <sz val="12"/>
        <color indexed="8"/>
        <rFont val="Times New Roman"/>
        <family val="1"/>
        <charset val="204"/>
      </rPr>
      <t xml:space="preserve"> в 2012 році порівняно із 2011 роком змінилась наступним чином:
1) збільшення об'єму  кредитів клієнтам  погашенням до 12  місяців  - на</t>
    </r>
    <r>
      <rPr>
        <b/>
        <sz val="12"/>
        <color indexed="8"/>
        <rFont val="Times New Roman"/>
        <family val="1"/>
        <charset val="204"/>
      </rPr>
      <t xml:space="preserve"> 109,7 млн. грн.</t>
    </r>
    <r>
      <rPr>
        <sz val="12"/>
        <color indexed="8"/>
        <rFont val="Times New Roman"/>
        <family val="1"/>
        <charset val="204"/>
      </rPr>
      <t xml:space="preserve"> (при загальному зменшенні об'єму кредитів клієнтам на</t>
    </r>
    <r>
      <rPr>
        <b/>
        <sz val="12"/>
        <color indexed="8"/>
        <rFont val="Times New Roman"/>
        <family val="1"/>
        <charset val="204"/>
      </rPr>
      <t xml:space="preserve"> 71,1 млн. грн.</t>
    </r>
    <r>
      <rPr>
        <sz val="12"/>
        <color indexed="8"/>
        <rFont val="Times New Roman"/>
        <family val="1"/>
        <charset val="204"/>
      </rPr>
      <t xml:space="preserve">);
2) зменшення об'єму  міжбанківських кредитів погашеннями до 12 місяців — на  </t>
    </r>
    <r>
      <rPr>
        <b/>
        <sz val="12"/>
        <color indexed="8"/>
        <rFont val="Times New Roman"/>
        <family val="1"/>
        <charset val="204"/>
      </rPr>
      <t>31,6 млн. грн.</t>
    </r>
    <r>
      <rPr>
        <sz val="12"/>
        <color indexed="8"/>
        <rFont val="Times New Roman"/>
        <family val="1"/>
        <charset val="204"/>
      </rPr>
      <t xml:space="preserve"> (при загальному зменшенні об'єму кредитів банкам  на</t>
    </r>
    <r>
      <rPr>
        <b/>
        <sz val="12"/>
        <color indexed="8"/>
        <rFont val="Times New Roman"/>
        <family val="1"/>
        <charset val="204"/>
      </rPr>
      <t xml:space="preserve"> 31,6 млн. грн.</t>
    </r>
    <r>
      <rPr>
        <sz val="12"/>
        <color indexed="8"/>
        <rFont val="Times New Roman"/>
        <family val="1"/>
        <charset val="204"/>
      </rPr>
      <t>). Слід зазначити також зростання об'єму коррахунків у інших банках  на</t>
    </r>
    <r>
      <rPr>
        <b/>
        <sz val="12"/>
        <color indexed="8"/>
        <rFont val="Times New Roman"/>
        <family val="1"/>
        <charset val="204"/>
      </rPr>
      <t xml:space="preserve"> 428,6 млн. грн.
</t>
    </r>
    <r>
      <rPr>
        <sz val="12"/>
        <color indexed="8"/>
        <rFont val="Times New Roman"/>
        <family val="1"/>
        <charset val="204"/>
      </rPr>
      <t>Строковість</t>
    </r>
    <r>
      <rPr>
        <b/>
        <u/>
        <sz val="12"/>
        <color indexed="8"/>
        <rFont val="Times New Roman"/>
        <family val="1"/>
        <charset val="204"/>
      </rPr>
      <t xml:space="preserve"> пасивних операцій</t>
    </r>
    <r>
      <rPr>
        <sz val="12"/>
        <color indexed="8"/>
        <rFont val="Times New Roman"/>
        <family val="1"/>
        <charset val="204"/>
      </rPr>
      <t xml:space="preserve"> в 2012 році порівняно із 2011 роком змінилась наступним чином:
1) збільшення об'єму  коштів клієнтів строком  до 12 місяців  - на </t>
    </r>
    <r>
      <rPr>
        <b/>
        <sz val="12"/>
        <color indexed="8"/>
        <rFont val="Times New Roman"/>
        <family val="1"/>
        <charset val="204"/>
      </rPr>
      <t xml:space="preserve">435,1 млн. грн. </t>
    </r>
    <r>
      <rPr>
        <sz val="12"/>
        <color indexed="8"/>
        <rFont val="Times New Roman"/>
        <family val="1"/>
        <charset val="204"/>
      </rPr>
      <t xml:space="preserve"> (при загальному зростанні об'єму даних коштів  на </t>
    </r>
    <r>
      <rPr>
        <b/>
        <sz val="12"/>
        <color indexed="8"/>
        <rFont val="Times New Roman"/>
        <family val="1"/>
        <charset val="204"/>
      </rPr>
      <t>436,9 млн. грн.</t>
    </r>
    <r>
      <rPr>
        <sz val="12"/>
        <color indexed="8"/>
        <rFont val="Times New Roman"/>
        <family val="1"/>
        <charset val="204"/>
      </rPr>
      <t xml:space="preserve">);
2) зменшення  об'єму  міжбанківських зобов'язань  погашенням до 12  місяців — на </t>
    </r>
    <r>
      <rPr>
        <b/>
        <sz val="12"/>
        <color indexed="8"/>
        <rFont val="Times New Roman"/>
        <family val="1"/>
        <charset val="204"/>
      </rPr>
      <t>109,3 млн. грн</t>
    </r>
    <r>
      <rPr>
        <sz val="12"/>
        <color indexed="8"/>
        <rFont val="Times New Roman"/>
        <family val="1"/>
        <charset val="204"/>
      </rPr>
      <t xml:space="preserve">. (при загальному зменшенні  об'єму міжбанківських зобов'язань на </t>
    </r>
    <r>
      <rPr>
        <b/>
        <sz val="12"/>
        <color indexed="8"/>
        <rFont val="Times New Roman"/>
        <family val="1"/>
        <charset val="204"/>
      </rPr>
      <t>173,2</t>
    </r>
    <r>
      <rPr>
        <sz val="12"/>
        <color indexed="8"/>
        <rFont val="Times New Roman"/>
        <family val="1"/>
        <charset val="204"/>
      </rPr>
      <t xml:space="preserve"> </t>
    </r>
    <r>
      <rPr>
        <b/>
        <sz val="12"/>
        <color indexed="8"/>
        <rFont val="Times New Roman"/>
        <family val="1"/>
        <charset val="204"/>
      </rPr>
      <t xml:space="preserve"> млн. грн.</t>
    </r>
    <r>
      <rPr>
        <sz val="12"/>
        <color indexed="8"/>
        <rFont val="Times New Roman"/>
        <family val="1"/>
        <charset val="204"/>
      </rPr>
      <t xml:space="preserve">)
3) залучення субординованого боргу строком погашенням більше 12 місяців у сумі </t>
    </r>
    <r>
      <rPr>
        <b/>
        <sz val="12"/>
        <color indexed="8"/>
        <rFont val="Times New Roman"/>
        <family val="1"/>
        <charset val="204"/>
      </rPr>
      <t xml:space="preserve">50,5 млн. грн.
</t>
    </r>
    <r>
      <rPr>
        <sz val="12"/>
        <color indexed="8"/>
        <rFont val="Times New Roman"/>
        <family val="1"/>
        <charset val="204"/>
      </rPr>
      <t xml:space="preserve">
</t>
    </r>
  </si>
  <si>
    <t>Звіт про зміни у власному капіталі                          (Звіт про власний капітал) 
 за 2012 рік</t>
  </si>
  <si>
    <t>Примітка 28. Управління капіталом</t>
  </si>
  <si>
    <t>*- 21% від суми витрат, які не входять до валових витрат</t>
  </si>
  <si>
    <t>**- 21% від  різниці між залишковою вартістю основних засобів по бухгалтерському обліку та  залишковою вартістю основних засобів по податковому обліку</t>
  </si>
  <si>
    <t>*- в т.ч. нараховані не отримані процентні доходи                                                                       в 2010 р.- 2 тис.грн.,  в 2011 р. - 12 тис.грн.</t>
  </si>
  <si>
    <t xml:space="preserve">Продовження таблиці  9. Основні засоби та нематеріальні активи. </t>
  </si>
  <si>
    <t>Зміцнення долара США на 5%</t>
  </si>
  <si>
    <t>Послаблення долара США на 5%</t>
  </si>
  <si>
    <t>Зміцнення євро на 5%</t>
  </si>
  <si>
    <t>Послаблення євро на 5%</t>
  </si>
  <si>
    <t>Зміцнення фунта стерлінгів на 5%</t>
  </si>
  <si>
    <t>Послаблення фунта стерлінгів на 5%</t>
  </si>
  <si>
    <t xml:space="preserve">У таблиці наведені дані за середньозваженою процентною ставкою. </t>
  </si>
  <si>
    <t>Трансформа- ційні коригування</t>
  </si>
  <si>
    <t>Фінансовий           2012 рік</t>
  </si>
  <si>
    <t>7, 8</t>
  </si>
  <si>
    <t xml:space="preserve">Скоригований залишок на кінець 2012 року </t>
  </si>
  <si>
    <t>Примітка 14. Резерви за зобов'язаннями</t>
  </si>
  <si>
    <t>Примітка 16. Інші зобов'язання</t>
  </si>
  <si>
    <r>
      <t>(тис. грн.)</t>
    </r>
    <r>
      <rPr>
        <b/>
        <sz val="8"/>
        <rFont val="Times New Roman"/>
        <family val="1"/>
      </rPr>
      <t xml:space="preserve">             </t>
    </r>
  </si>
  <si>
    <t>Таблиця 24.2. Податкові наслідки, пов’язані з визнанням відстрочених податкових активів та відстрочених податкових зобов’язань за 2012 рік</t>
  </si>
  <si>
    <r>
      <t xml:space="preserve">Таблиця 24.4. </t>
    </r>
    <r>
      <rPr>
        <sz val="10"/>
        <rFont val="Times;Times New Roman"/>
        <family val="1"/>
        <charset val="204"/>
      </rPr>
      <t>Податкові наслідки, пов’язані з визнанням відстрочених податкових активів та відстрочених податкових зобов’язань за 2010 рік</t>
    </r>
  </si>
  <si>
    <r>
      <t xml:space="preserve">Таблиця 24.3. </t>
    </r>
    <r>
      <rPr>
        <sz val="10"/>
        <rFont val="Times;Times New Roman"/>
        <charset val="204"/>
      </rPr>
      <t>Податкові наслідки, пов’язані з визнанням відстрочених податкових активів та відстрочених податкових зобов’язань   за 2011 рік</t>
    </r>
  </si>
  <si>
    <t>Таблиця 25.1. Чистий та скоригований прибуток/(збиток) на одну просту та привілейовану акцію</t>
  </si>
  <si>
    <t>Таблиця 25.2. Розрахунок прибутку/(збитку), що належить власникам простих та привілейованих акцій банку</t>
  </si>
</sst>
</file>

<file path=xl/styles.xml><?xml version="1.0" encoding="utf-8"?>
<styleSheet xmlns="http://schemas.openxmlformats.org/spreadsheetml/2006/main">
  <numFmts count="11">
    <numFmt numFmtId="43" formatCode="_-* #,##0.00_р_._-;\-* #,##0.00_р_._-;_-* &quot;-&quot;??_р_._-;_-@_-"/>
    <numFmt numFmtId="164" formatCode="#,##0_);\(#,##0\)"/>
    <numFmt numFmtId="165" formatCode="_-* #,##0_р_._-;\-* #,##0_р_._-;_-* \-??_р_._-;_-@_-"/>
    <numFmt numFmtId="166" formatCode="#,##0\ ;\(#,##0\)"/>
    <numFmt numFmtId="167" formatCode="_-* #,##0.00_р_._-;\-* #,##0.00_р_._-;_-* \-??_р_._-;_-@_-"/>
    <numFmt numFmtId="168" formatCode="_-* #,##0_р_._-;\-* #,##0_р_._-;_-* &quot;-&quot;??_р_._-;_-@_-"/>
    <numFmt numFmtId="169" formatCode="#,##0;\(#,##0\);\-"/>
    <numFmt numFmtId="170" formatCode="0_);[Red]\(0\)"/>
    <numFmt numFmtId="171" formatCode="#,##0;\(#,##0\);\-_*"/>
    <numFmt numFmtId="172" formatCode="\ #,##0.00&quot;    &quot;;\-#,##0.00&quot;    &quot;;&quot; -&quot;#&quot;    &quot;;@\ "/>
    <numFmt numFmtId="173" formatCode="#,##0.00\ ;\(#,##0.00\)"/>
  </numFmts>
  <fonts count="87">
    <font>
      <sz val="10"/>
      <name val="Courier New"/>
      <family val="3"/>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Courier New"/>
      <family val="3"/>
      <charset val="204"/>
    </font>
    <font>
      <sz val="10"/>
      <name val="Times New Roman"/>
      <family val="1"/>
      <charset val="204"/>
    </font>
    <font>
      <u/>
      <sz val="8.6999999999999993"/>
      <color indexed="12"/>
      <name val="Courier New"/>
      <family val="3"/>
      <charset val="204"/>
    </font>
    <font>
      <b/>
      <sz val="10"/>
      <name val="Times New Roman"/>
      <family val="1"/>
      <charset val="204"/>
    </font>
    <font>
      <sz val="9"/>
      <name val="Times New Roman"/>
      <family val="1"/>
      <charset val="204"/>
    </font>
    <font>
      <b/>
      <sz val="10"/>
      <name val="Courier New"/>
      <family val="3"/>
      <charset val="204"/>
    </font>
    <font>
      <sz val="10"/>
      <color indexed="8"/>
      <name val="Times New Roman"/>
      <family val="1"/>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Courier New"/>
      <family val="3"/>
    </font>
    <font>
      <sz val="11"/>
      <color theme="1"/>
      <name val="Calibri"/>
      <family val="2"/>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Times New Roman"/>
      <family val="1"/>
      <charset val="204"/>
    </font>
    <font>
      <b/>
      <sz val="8"/>
      <name val="Courier New"/>
      <family val="3"/>
      <charset val="204"/>
    </font>
    <font>
      <sz val="8"/>
      <name val="Times New Roman"/>
      <family val="1"/>
      <charset val="204"/>
    </font>
    <font>
      <b/>
      <sz val="8"/>
      <color indexed="8"/>
      <name val="Courier New"/>
      <family val="3"/>
      <charset val="204"/>
    </font>
    <font>
      <sz val="10"/>
      <name val="Times New Roman"/>
      <family val="1"/>
      <charset val="1"/>
    </font>
    <font>
      <sz val="10"/>
      <name val="Times;Times New Roman"/>
      <family val="1"/>
      <charset val="204"/>
    </font>
    <font>
      <b/>
      <sz val="9"/>
      <color indexed="8"/>
      <name val="Times New Roman"/>
      <family val="1"/>
      <charset val="204"/>
    </font>
    <font>
      <sz val="9"/>
      <color indexed="8"/>
      <name val="Times New Roman"/>
      <family val="1"/>
      <charset val="204"/>
    </font>
    <font>
      <b/>
      <sz val="9"/>
      <name val="Times New Roman"/>
      <family val="1"/>
      <charset val="204"/>
    </font>
    <font>
      <u/>
      <sz val="9"/>
      <color indexed="12"/>
      <name val="Times New Roman"/>
      <family val="1"/>
      <charset val="204"/>
    </font>
    <font>
      <sz val="9"/>
      <color rgb="FF000000"/>
      <name val="Times New Roman"/>
      <family val="1"/>
      <charset val="204"/>
    </font>
    <font>
      <b/>
      <sz val="9"/>
      <color rgb="FF000000"/>
      <name val="Times New Roman"/>
      <family val="1"/>
      <charset val="204"/>
    </font>
    <font>
      <u/>
      <sz val="10"/>
      <color indexed="12"/>
      <name val="Times New Roman"/>
      <family val="1"/>
      <charset val="204"/>
    </font>
    <font>
      <b/>
      <u/>
      <sz val="10"/>
      <color indexed="12"/>
      <name val="Times New Roman"/>
      <family val="1"/>
      <charset val="204"/>
    </font>
    <font>
      <b/>
      <sz val="14"/>
      <name val="Times New Roman"/>
      <family val="1"/>
      <charset val="204"/>
    </font>
    <font>
      <sz val="14"/>
      <name val="Times New Roman"/>
      <family val="1"/>
      <charset val="204"/>
    </font>
    <font>
      <b/>
      <sz val="14"/>
      <color indexed="8"/>
      <name val="Times New Roman"/>
      <family val="1"/>
      <charset val="204"/>
    </font>
    <font>
      <b/>
      <sz val="7"/>
      <name val="Times New Roman"/>
      <family val="1"/>
      <charset val="204"/>
    </font>
    <font>
      <sz val="7"/>
      <name val="Times New Roman"/>
      <family val="1"/>
      <charset val="204"/>
    </font>
    <font>
      <sz val="10"/>
      <color rgb="FFFF0000"/>
      <name val="Courier New"/>
      <family val="3"/>
      <charset val="204"/>
    </font>
    <font>
      <u/>
      <sz val="10"/>
      <color rgb="FF0070C0"/>
      <name val="Times New Roman"/>
      <family val="1"/>
      <charset val="204"/>
    </font>
    <font>
      <sz val="10"/>
      <color indexed="60"/>
      <name val="Courier New"/>
      <family val="3"/>
      <charset val="204"/>
    </font>
    <font>
      <b/>
      <sz val="9"/>
      <name val="Courier New"/>
      <family val="3"/>
      <charset val="204"/>
    </font>
    <font>
      <sz val="10"/>
      <color indexed="60"/>
      <name val="Times New Roman"/>
      <family val="1"/>
      <charset val="204"/>
    </font>
    <font>
      <sz val="10"/>
      <name val="Times New Roman"/>
      <family val="1"/>
    </font>
    <font>
      <sz val="10"/>
      <name val="Arial"/>
      <family val="2"/>
    </font>
    <font>
      <b/>
      <sz val="10"/>
      <name val="Times New Roman"/>
      <family val="1"/>
    </font>
    <font>
      <b/>
      <sz val="10"/>
      <name val="Arial"/>
      <family val="2"/>
    </font>
    <font>
      <b/>
      <sz val="10"/>
      <name val="Courier New"/>
      <family val="3"/>
    </font>
    <font>
      <b/>
      <sz val="10"/>
      <name val="Arial"/>
      <family val="2"/>
      <charset val="204"/>
    </font>
    <font>
      <sz val="12"/>
      <color indexed="8"/>
      <name val="Times New Roman"/>
      <family val="1"/>
      <charset val="204"/>
    </font>
    <font>
      <b/>
      <sz val="12"/>
      <color indexed="8"/>
      <name val="Times New Roman"/>
      <family val="1"/>
      <charset val="204"/>
    </font>
    <font>
      <b/>
      <u/>
      <sz val="12"/>
      <color indexed="8"/>
      <name val="Times New Roman"/>
      <family val="1"/>
      <charset val="204"/>
    </font>
    <font>
      <sz val="11"/>
      <name val="Times New Roman"/>
      <family val="1"/>
    </font>
    <font>
      <sz val="9"/>
      <name val="Times New Roman"/>
      <family val="1"/>
    </font>
    <font>
      <sz val="9"/>
      <color indexed="8"/>
      <name val="Times New Roman"/>
      <family val="1"/>
    </font>
    <font>
      <sz val="10"/>
      <color theme="1"/>
      <name val="Times New Roman"/>
      <family val="1"/>
      <charset val="204"/>
    </font>
    <font>
      <sz val="9.5"/>
      <name val="Times New Roman"/>
      <family val="1"/>
    </font>
    <font>
      <sz val="10"/>
      <color indexed="12"/>
      <name val="Times New Roman"/>
      <family val="1"/>
      <charset val="204"/>
    </font>
    <font>
      <sz val="10"/>
      <color indexed="8"/>
      <name val="Times New Roman"/>
      <family val="1"/>
    </font>
    <font>
      <sz val="10"/>
      <color rgb="FFFF0000"/>
      <name val="Times New Roman"/>
      <family val="1"/>
      <charset val="204"/>
    </font>
    <font>
      <b/>
      <sz val="10"/>
      <color indexed="8"/>
      <name val="Times New Roman"/>
      <family val="1"/>
      <charset val="204"/>
    </font>
    <font>
      <b/>
      <sz val="12"/>
      <name val="Times New Roman"/>
      <family val="1"/>
      <charset val="204"/>
    </font>
    <font>
      <b/>
      <sz val="9"/>
      <color indexed="8"/>
      <name val="Courier New"/>
      <family val="3"/>
      <charset val="204"/>
    </font>
    <font>
      <sz val="9"/>
      <name val="Courier New"/>
      <family val="3"/>
      <charset val="204"/>
    </font>
    <font>
      <sz val="9"/>
      <color theme="1"/>
      <name val="Times New Roman"/>
      <family val="1"/>
      <charset val="204"/>
    </font>
    <font>
      <sz val="14"/>
      <color rgb="FFFF0000"/>
      <name val="Times New Roman"/>
      <family val="1"/>
      <charset val="204"/>
    </font>
    <font>
      <sz val="10"/>
      <name val="Times;Times New Roman"/>
      <charset val="204"/>
    </font>
    <font>
      <sz val="8"/>
      <name val="Courier New"/>
      <family val="3"/>
      <charset val="204"/>
    </font>
    <font>
      <sz val="8"/>
      <name val="Times New Roman"/>
      <family val="1"/>
    </font>
    <font>
      <b/>
      <sz val="8"/>
      <name val="Times New Roman"/>
      <family val="1"/>
    </font>
    <font>
      <sz val="8"/>
      <color indexed="8"/>
      <name val="Times New Roman"/>
      <family val="1"/>
    </font>
    <font>
      <sz val="8"/>
      <color indexed="60"/>
      <name val="Courier New"/>
      <family val="3"/>
      <charset val="204"/>
    </font>
    <font>
      <sz val="8"/>
      <color indexed="8"/>
      <name val="Times New Roman"/>
      <family val="1"/>
      <charset val="204"/>
    </font>
    <font>
      <sz val="8"/>
      <name val="Arial"/>
      <family val="2"/>
    </font>
  </fonts>
  <fills count="39">
    <fill>
      <patternFill patternType="none"/>
    </fill>
    <fill>
      <patternFill patternType="gray125"/>
    </fill>
    <fill>
      <patternFill patternType="solid">
        <fgColor rgb="FFFFFFCC"/>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indexed="9"/>
        <bgColor indexed="26"/>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diagonal/>
    </border>
    <border>
      <left/>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bottom/>
      <diagonal/>
    </border>
  </borders>
  <cellStyleXfs count="1183">
    <xf numFmtId="0" fontId="0" fillId="0" borderId="0"/>
    <xf numFmtId="43" fontId="5" fillId="0" borderId="0" applyFont="0" applyFill="0" applyBorder="0" applyAlignment="0" applyProtection="0"/>
    <xf numFmtId="0" fontId="7" fillId="0" borderId="0" applyNumberFormat="0" applyFill="0" applyBorder="0" applyAlignment="0" applyProtection="0"/>
    <xf numFmtId="0" fontId="5" fillId="0" borderId="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5" fillId="8" borderId="8"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4" fillId="0" borderId="0"/>
    <xf numFmtId="0" fontId="4" fillId="0" borderId="0"/>
    <xf numFmtId="0" fontId="2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0"/>
    <xf numFmtId="0" fontId="26" fillId="0" borderId="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5" fillId="24" borderId="15" applyNumberFormat="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 fillId="0" borderId="0" applyNumberFormat="0" applyFill="0" applyBorder="0" applyAlignment="0" applyProtection="0"/>
    <xf numFmtId="0" fontId="5" fillId="0" borderId="0"/>
    <xf numFmtId="0" fontId="57" fillId="0" borderId="0"/>
    <xf numFmtId="165" fontId="25" fillId="0" borderId="0" applyFill="0" applyBorder="0" applyAlignment="0" applyProtection="0"/>
    <xf numFmtId="0" fontId="5" fillId="0" borderId="0"/>
    <xf numFmtId="0" fontId="3" fillId="0" borderId="0"/>
    <xf numFmtId="0" fontId="3" fillId="0" borderId="0"/>
    <xf numFmtId="0" fontId="3" fillId="0" borderId="0"/>
    <xf numFmtId="0" fontId="2" fillId="27"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2" borderId="1" applyNumberFormat="0" applyFont="0" applyAlignment="0" applyProtection="0"/>
    <xf numFmtId="9" fontId="5"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2" borderId="1" applyNumberFormat="0" applyFont="0" applyAlignment="0" applyProtection="0"/>
    <xf numFmtId="0" fontId="1" fillId="2" borderId="1" applyNumberFormat="0" applyFont="0" applyAlignment="0" applyProtection="0"/>
    <xf numFmtId="43" fontId="1" fillId="0" borderId="0" applyFont="0" applyFill="0" applyBorder="0" applyAlignment="0" applyProtection="0"/>
  </cellStyleXfs>
  <cellXfs count="566">
    <xf numFmtId="0" fontId="0" fillId="0" borderId="0" xfId="0"/>
    <xf numFmtId="0" fontId="6" fillId="0" borderId="0" xfId="0" applyFont="1"/>
    <xf numFmtId="0" fontId="6" fillId="0" borderId="0" xfId="0" applyFont="1" applyFill="1"/>
    <xf numFmtId="0" fontId="8" fillId="0" borderId="0" xfId="0" applyFont="1"/>
    <xf numFmtId="0" fontId="8" fillId="0" borderId="0" xfId="0" applyFont="1" applyFill="1"/>
    <xf numFmtId="0" fontId="6" fillId="0" borderId="0" xfId="0" applyFont="1" applyBorder="1" applyAlignment="1">
      <alignment horizontal="left"/>
    </xf>
    <xf numFmtId="0" fontId="8" fillId="0" borderId="0" xfId="0" applyFont="1" applyBorder="1" applyAlignment="1">
      <alignment horizontal="left"/>
    </xf>
    <xf numFmtId="0" fontId="6" fillId="0" borderId="0" xfId="0" applyFont="1" applyFill="1" applyAlignment="1">
      <alignment horizontal="right" vertical="center"/>
    </xf>
    <xf numFmtId="0" fontId="6"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justify" vertical="center" wrapText="1"/>
    </xf>
    <xf numFmtId="165" fontId="10" fillId="0" borderId="2" xfId="1" applyNumberFormat="1" applyFont="1" applyBorder="1"/>
    <xf numFmtId="164" fontId="8" fillId="0" borderId="0" xfId="0" applyNumberFormat="1" applyFont="1"/>
    <xf numFmtId="0" fontId="6" fillId="0" borderId="7" xfId="0" applyFont="1" applyBorder="1" applyAlignment="1">
      <alignment vertical="center" wrapText="1"/>
    </xf>
    <xf numFmtId="164" fontId="11" fillId="0" borderId="2" xfId="0" applyNumberFormat="1" applyFont="1" applyFill="1" applyBorder="1" applyAlignment="1">
      <alignment horizontal="center" vertical="center" wrapText="1"/>
    </xf>
    <xf numFmtId="0" fontId="6" fillId="0" borderId="2" xfId="0" applyFont="1" applyBorder="1"/>
    <xf numFmtId="0" fontId="12" fillId="0" borderId="0" xfId="0" applyFont="1"/>
    <xf numFmtId="49" fontId="6" fillId="0" borderId="2" xfId="0" applyNumberFormat="1" applyFont="1" applyFill="1" applyBorder="1" applyAlignment="1">
      <alignment horizontal="center" vertical="center" wrapText="1"/>
    </xf>
    <xf numFmtId="0" fontId="6" fillId="0" borderId="2" xfId="0" applyFont="1" applyFill="1" applyBorder="1" applyAlignment="1">
      <alignment wrapText="1"/>
    </xf>
    <xf numFmtId="0" fontId="6" fillId="0" borderId="2" xfId="0" applyFont="1" applyFill="1" applyBorder="1"/>
    <xf numFmtId="3" fontId="6" fillId="0" borderId="2" xfId="0" applyNumberFormat="1" applyFont="1" applyFill="1" applyBorder="1" applyAlignment="1">
      <alignment horizontal="right" vertical="center" wrapText="1"/>
    </xf>
    <xf numFmtId="3" fontId="6" fillId="0" borderId="0" xfId="0" applyNumberFormat="1" applyFont="1" applyFill="1" applyBorder="1" applyAlignment="1">
      <alignment horizontal="center" vertical="center" wrapText="1"/>
    </xf>
    <xf numFmtId="0" fontId="12" fillId="0" borderId="0" xfId="0" applyFont="1" applyFill="1"/>
    <xf numFmtId="0" fontId="6" fillId="0" borderId="17" xfId="0" applyFont="1" applyBorder="1" applyAlignment="1">
      <alignment horizontal="center" vertical="center" wrapText="1"/>
    </xf>
    <xf numFmtId="43" fontId="10" fillId="0" borderId="2" xfId="1" applyFont="1" applyBorder="1" applyAlignment="1">
      <alignment horizontal="center"/>
    </xf>
    <xf numFmtId="3" fontId="6" fillId="0" borderId="3" xfId="0" applyNumberFormat="1" applyFont="1" applyBorder="1" applyAlignment="1">
      <alignment horizontal="center" vertical="center" wrapText="1"/>
    </xf>
    <xf numFmtId="0" fontId="6" fillId="0" borderId="3" xfId="0" applyFont="1" applyBorder="1" applyAlignment="1">
      <alignment horizontal="left" vertical="center" wrapText="1"/>
    </xf>
    <xf numFmtId="49" fontId="6" fillId="0" borderId="0" xfId="0" applyNumberFormat="1" applyFont="1"/>
    <xf numFmtId="3" fontId="6" fillId="0" borderId="0" xfId="0" applyNumberFormat="1" applyFont="1"/>
    <xf numFmtId="0" fontId="6" fillId="0" borderId="0" xfId="0" applyFont="1" applyAlignment="1">
      <alignment horizontal="right" vertical="center"/>
    </xf>
    <xf numFmtId="49" fontId="6" fillId="0" borderId="3" xfId="0" applyNumberFormat="1" applyFont="1" applyBorder="1" applyAlignment="1">
      <alignment vertical="center" wrapText="1"/>
    </xf>
    <xf numFmtId="43" fontId="10" fillId="0" borderId="2" xfId="1" applyFont="1" applyBorder="1" applyAlignment="1">
      <alignment wrapText="1"/>
    </xf>
    <xf numFmtId="43" fontId="6" fillId="0" borderId="0" xfId="0" applyNumberFormat="1" applyFont="1"/>
    <xf numFmtId="0" fontId="10" fillId="0" borderId="0" xfId="0" applyFont="1"/>
    <xf numFmtId="0" fontId="33" fillId="0" borderId="0" xfId="0" applyFont="1"/>
    <xf numFmtId="0" fontId="6" fillId="0" borderId="7" xfId="0" applyFont="1" applyBorder="1" applyAlignment="1">
      <alignment horizontal="justify" vertical="center" wrapText="1"/>
    </xf>
    <xf numFmtId="0" fontId="34" fillId="0" borderId="0" xfId="0" applyFont="1"/>
    <xf numFmtId="167" fontId="35" fillId="0" borderId="2" xfId="0" applyNumberFormat="1" applyFont="1" applyBorder="1" applyAlignment="1">
      <alignment horizontal="center" vertical="center" wrapText="1"/>
    </xf>
    <xf numFmtId="164" fontId="35" fillId="0" borderId="2" xfId="0" applyNumberFormat="1" applyFont="1" applyBorder="1" applyAlignment="1">
      <alignment horizontal="right" vertical="center" wrapText="1"/>
    </xf>
    <xf numFmtId="2" fontId="35" fillId="0" borderId="2" xfId="0" applyNumberFormat="1" applyFont="1" applyBorder="1" applyAlignment="1">
      <alignment horizontal="center" vertical="center" wrapText="1"/>
    </xf>
    <xf numFmtId="164" fontId="35" fillId="0" borderId="2" xfId="0" applyNumberFormat="1" applyFont="1" applyFill="1" applyBorder="1" applyAlignment="1">
      <alignment horizontal="right" vertical="center" wrapText="1"/>
    </xf>
    <xf numFmtId="167" fontId="35" fillId="0" borderId="2" xfId="0" applyNumberFormat="1" applyFont="1" applyFill="1" applyBorder="1" applyAlignment="1">
      <alignment horizontal="center" vertical="center" wrapText="1"/>
    </xf>
    <xf numFmtId="49" fontId="12" fillId="0" borderId="0" xfId="0" applyNumberFormat="1" applyFont="1"/>
    <xf numFmtId="0" fontId="9" fillId="0" borderId="3"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64" fontId="11"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right" vertical="center" wrapText="1"/>
    </xf>
    <xf numFmtId="164" fontId="6" fillId="0" borderId="0" xfId="0" applyNumberFormat="1" applyFont="1" applyFill="1"/>
    <xf numFmtId="164" fontId="11" fillId="0" borderId="2" xfId="0" applyNumberFormat="1" applyFont="1" applyFill="1" applyBorder="1" applyAlignment="1">
      <alignment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right" vertical="center" wrapText="1"/>
    </xf>
    <xf numFmtId="49" fontId="8" fillId="0" borderId="0" xfId="0" applyNumberFormat="1" applyFont="1"/>
    <xf numFmtId="168" fontId="10" fillId="0" borderId="2" xfId="1" applyNumberFormat="1" applyFont="1" applyBorder="1" applyAlignment="1">
      <alignment horizontal="center" vertical="center" wrapText="1"/>
    </xf>
    <xf numFmtId="3" fontId="6" fillId="0" borderId="2" xfId="0" applyNumberFormat="1" applyFont="1" applyBorder="1" applyAlignment="1">
      <alignment vertical="center" wrapText="1"/>
    </xf>
    <xf numFmtId="0" fontId="6" fillId="0" borderId="2" xfId="0" applyFont="1" applyBorder="1" applyAlignment="1">
      <alignment vertical="center" wrapText="1"/>
    </xf>
    <xf numFmtId="3" fontId="6" fillId="0" borderId="2" xfId="0" applyNumberFormat="1" applyFont="1" applyBorder="1" applyAlignment="1">
      <alignment horizontal="center" vertical="center" wrapText="1"/>
    </xf>
    <xf numFmtId="0" fontId="36" fillId="0" borderId="7" xfId="0" applyFont="1" applyBorder="1" applyAlignment="1">
      <alignment vertical="center" wrapText="1"/>
    </xf>
    <xf numFmtId="1"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wrapText="1"/>
    </xf>
    <xf numFmtId="166" fontId="6" fillId="0" borderId="0" xfId="0" applyNumberFormat="1" applyFont="1"/>
    <xf numFmtId="0" fontId="8" fillId="0" borderId="0" xfId="0" applyFont="1" applyFill="1" applyAlignment="1">
      <alignment vertical="center"/>
    </xf>
    <xf numFmtId="0" fontId="6" fillId="0" borderId="0" xfId="0" applyFont="1" applyFill="1" applyAlignment="1">
      <alignment vertical="center"/>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vertical="center"/>
    </xf>
    <xf numFmtId="0" fontId="6" fillId="0" borderId="3" xfId="0" applyFont="1" applyFill="1" applyBorder="1" applyAlignment="1">
      <alignment vertical="center" wrapText="1"/>
    </xf>
    <xf numFmtId="43" fontId="10" fillId="0" borderId="2" xfId="1103" applyFont="1" applyBorder="1" applyAlignment="1">
      <alignment wrapText="1"/>
    </xf>
    <xf numFmtId="3" fontId="6" fillId="0" borderId="0" xfId="0" applyNumberFormat="1" applyFont="1" applyFill="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2" fillId="0" borderId="0" xfId="0" applyFont="1" applyFill="1" applyAlignment="1">
      <alignment vertical="center"/>
    </xf>
    <xf numFmtId="0" fontId="8" fillId="0" borderId="0" xfId="0" applyFont="1" applyAlignment="1">
      <alignment horizontal="left"/>
    </xf>
    <xf numFmtId="0" fontId="6" fillId="0" borderId="0" xfId="0" applyFont="1" applyBorder="1" applyAlignment="1">
      <alignment horizontal="left" vertical="center" wrapText="1"/>
    </xf>
    <xf numFmtId="0" fontId="6" fillId="0" borderId="0" xfId="0" applyFont="1" applyAlignment="1">
      <alignment horizontal="right"/>
    </xf>
    <xf numFmtId="0" fontId="9" fillId="0" borderId="0" xfId="0" applyFont="1"/>
    <xf numFmtId="49" fontId="9" fillId="0" borderId="0" xfId="0" applyNumberFormat="1" applyFont="1" applyBorder="1" applyAlignment="1">
      <alignment vertical="center" wrapText="1"/>
    </xf>
    <xf numFmtId="49" fontId="9" fillId="0" borderId="0" xfId="0" applyNumberFormat="1" applyFont="1" applyBorder="1" applyAlignment="1">
      <alignment horizontal="center" vertical="center" wrapText="1"/>
    </xf>
    <xf numFmtId="0" fontId="9" fillId="0" borderId="0" xfId="0" applyFont="1" applyAlignment="1">
      <alignment vertical="center"/>
    </xf>
    <xf numFmtId="0" fontId="39" fillId="0" borderId="0" xfId="0" applyFont="1" applyAlignment="1">
      <alignment horizontal="right" vertical="center"/>
    </xf>
    <xf numFmtId="0" fontId="9"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Fill="1" applyBorder="1" applyAlignment="1">
      <alignment horizontal="center" vertical="center" wrapText="1"/>
    </xf>
    <xf numFmtId="0" fontId="9" fillId="0" borderId="2" xfId="0" applyFont="1" applyBorder="1" applyAlignment="1">
      <alignment horizontal="center" wrapText="1"/>
    </xf>
    <xf numFmtId="0" fontId="40" fillId="0" borderId="20" xfId="0" applyFont="1" applyBorder="1" applyAlignment="1">
      <alignment horizontal="left" vertical="center"/>
    </xf>
    <xf numFmtId="0" fontId="40" fillId="0" borderId="21" xfId="0" applyFont="1" applyBorder="1" applyAlignment="1">
      <alignment horizontal="left" vertical="center"/>
    </xf>
    <xf numFmtId="0" fontId="9" fillId="0" borderId="0" xfId="0" applyFont="1" applyBorder="1"/>
    <xf numFmtId="0" fontId="41" fillId="0" borderId="2" xfId="2" applyNumberFormat="1" applyFont="1" applyFill="1" applyBorder="1" applyAlignment="1" applyProtection="1">
      <alignment horizontal="center" vertical="center" wrapText="1"/>
    </xf>
    <xf numFmtId="3" fontId="9" fillId="0" borderId="2" xfId="0" applyNumberFormat="1" applyFont="1" applyBorder="1" applyAlignment="1">
      <alignment horizontal="center" vertical="center" wrapText="1"/>
    </xf>
    <xf numFmtId="3" fontId="9" fillId="0" borderId="2" xfId="0" applyNumberFormat="1" applyFont="1" applyBorder="1" applyAlignment="1">
      <alignment vertical="center" wrapText="1"/>
    </xf>
    <xf numFmtId="0" fontId="39" fillId="0" borderId="0" xfId="0" applyFont="1" applyFill="1" applyBorder="1"/>
    <xf numFmtId="166" fontId="9" fillId="25" borderId="2" xfId="0" applyNumberFormat="1" applyFont="1" applyFill="1" applyBorder="1" applyAlignment="1">
      <alignment horizontal="right" vertical="center" wrapText="1"/>
    </xf>
    <xf numFmtId="169" fontId="42" fillId="0" borderId="2" xfId="3" applyNumberFormat="1" applyFont="1" applyFill="1" applyBorder="1" applyAlignment="1">
      <alignment horizontal="right" vertical="center"/>
    </xf>
    <xf numFmtId="0" fontId="9" fillId="0" borderId="2" xfId="0" applyFont="1" applyFill="1" applyBorder="1" applyAlignment="1">
      <alignment horizontal="center" vertical="center" wrapText="1"/>
    </xf>
    <xf numFmtId="166" fontId="40" fillId="25" borderId="2" xfId="0" applyNumberFormat="1" applyFont="1" applyFill="1" applyBorder="1" applyAlignment="1">
      <alignment horizontal="right" vertical="center" wrapText="1"/>
    </xf>
    <xf numFmtId="166" fontId="9" fillId="25" borderId="2" xfId="0" applyNumberFormat="1" applyFont="1" applyFill="1" applyBorder="1" applyAlignment="1">
      <alignment horizontal="center" vertical="center" wrapText="1"/>
    </xf>
    <xf numFmtId="0" fontId="40"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69" fontId="43" fillId="0" borderId="0" xfId="3" applyNumberFormat="1" applyFont="1" applyFill="1" applyBorder="1" applyAlignment="1">
      <alignment horizontal="right" vertical="center"/>
    </xf>
    <xf numFmtId="3" fontId="40" fillId="0" borderId="0" xfId="0" applyNumberFormat="1" applyFont="1" applyBorder="1" applyAlignment="1">
      <alignment vertical="center" wrapText="1"/>
    </xf>
    <xf numFmtId="166" fontId="40" fillId="25" borderId="0" xfId="0" applyNumberFormat="1" applyFont="1" applyFill="1" applyBorder="1" applyAlignment="1">
      <alignment horizontal="right" vertical="center" wrapText="1"/>
    </xf>
    <xf numFmtId="0" fontId="9" fillId="0" borderId="0" xfId="0" applyFont="1" applyAlignment="1">
      <alignment horizontal="center"/>
    </xf>
    <xf numFmtId="0" fontId="40" fillId="0" borderId="0" xfId="0" applyFont="1" applyAlignment="1">
      <alignment horizontal="left"/>
    </xf>
    <xf numFmtId="0" fontId="6" fillId="0" borderId="0" xfId="0" applyFont="1" applyAlignment="1">
      <alignment vertical="center"/>
    </xf>
    <xf numFmtId="0" fontId="6" fillId="0" borderId="0" xfId="0" applyFont="1" applyFill="1" applyAlignment="1">
      <alignment horizontal="center" vertical="center"/>
    </xf>
    <xf numFmtId="0" fontId="11" fillId="0" borderId="0" xfId="0" applyFont="1" applyBorder="1" applyAlignment="1">
      <alignment horizontal="center" vertical="center" wrapText="1"/>
    </xf>
    <xf numFmtId="0" fontId="11" fillId="0" borderId="0" xfId="0" applyFont="1" applyAlignment="1">
      <alignment horizontal="right" vertical="center"/>
    </xf>
    <xf numFmtId="0" fontId="44" fillId="0" borderId="2" xfId="1129" applyNumberFormat="1" applyFont="1" applyFill="1" applyBorder="1" applyAlignment="1" applyProtection="1">
      <alignment horizontal="center" vertical="center" wrapText="1"/>
    </xf>
    <xf numFmtId="168" fontId="10" fillId="0" borderId="2" xfId="1" applyNumberFormat="1" applyFont="1" applyFill="1" applyBorder="1"/>
    <xf numFmtId="166" fontId="6" fillId="0" borderId="2" xfId="0" applyNumberFormat="1" applyFont="1" applyBorder="1" applyAlignment="1">
      <alignment vertical="center"/>
    </xf>
    <xf numFmtId="0" fontId="6" fillId="0" borderId="2" xfId="0" applyFont="1" applyBorder="1" applyAlignment="1">
      <alignment vertical="center"/>
    </xf>
    <xf numFmtId="0" fontId="8" fillId="0" borderId="2" xfId="0" applyFont="1" applyBorder="1" applyAlignment="1">
      <alignment vertical="center" wrapText="1"/>
    </xf>
    <xf numFmtId="164" fontId="6" fillId="0" borderId="0" xfId="0" applyNumberFormat="1" applyFont="1" applyAlignment="1">
      <alignment vertical="center"/>
    </xf>
    <xf numFmtId="3" fontId="6" fillId="0" borderId="2" xfId="0" applyNumberFormat="1" applyFont="1" applyFill="1" applyBorder="1" applyAlignment="1">
      <alignment vertical="center" wrapText="1"/>
    </xf>
    <xf numFmtId="0" fontId="6" fillId="0" borderId="0" xfId="0" applyFont="1" applyBorder="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center" vertical="center"/>
    </xf>
    <xf numFmtId="0" fontId="12" fillId="0" borderId="0" xfId="0" applyFont="1" applyAlignment="1">
      <alignment vertical="center"/>
    </xf>
    <xf numFmtId="49" fontId="6" fillId="0" borderId="0" xfId="0" applyNumberFormat="1" applyFont="1" applyFill="1" applyBorder="1" applyAlignment="1">
      <alignment vertical="center" wrapText="1"/>
    </xf>
    <xf numFmtId="170" fontId="6" fillId="0" borderId="0" xfId="0" applyNumberFormat="1" applyFont="1" applyFill="1" applyBorder="1" applyAlignment="1">
      <alignment vertical="center"/>
    </xf>
    <xf numFmtId="0" fontId="6" fillId="0" borderId="0" xfId="0" applyFont="1" applyFill="1" applyBorder="1"/>
    <xf numFmtId="3" fontId="6" fillId="0" borderId="2" xfId="0" applyNumberFormat="1" applyFont="1" applyFill="1" applyBorder="1" applyAlignment="1">
      <alignment horizontal="center" vertical="center" wrapText="1"/>
    </xf>
    <xf numFmtId="0" fontId="46" fillId="0" borderId="0" xfId="0" applyFont="1" applyFill="1" applyAlignment="1">
      <alignment vertical="center" wrapText="1"/>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7" fillId="0" borderId="0" xfId="0" applyFont="1" applyFill="1" applyAlignment="1">
      <alignment horizontal="right" vertical="center"/>
    </xf>
    <xf numFmtId="0" fontId="49"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wrapText="1"/>
    </xf>
    <xf numFmtId="0" fontId="0" fillId="0" borderId="0" xfId="0" applyFill="1"/>
    <xf numFmtId="0" fontId="6" fillId="0" borderId="0" xfId="0" applyFont="1" applyBorder="1" applyAlignment="1">
      <alignment horizontal="left" vertical="center" wrapText="1"/>
    </xf>
    <xf numFmtId="0" fontId="6" fillId="0" borderId="0" xfId="0" applyFont="1" applyAlignment="1">
      <alignment horizontal="left"/>
    </xf>
    <xf numFmtId="164" fontId="10" fillId="0" borderId="2" xfId="0" applyNumberFormat="1" applyFont="1" applyBorder="1" applyAlignment="1">
      <alignment horizontal="center" vertical="center" wrapText="1"/>
    </xf>
    <xf numFmtId="0" fontId="51" fillId="0" borderId="0" xfId="0" applyFont="1" applyAlignment="1">
      <alignment wrapText="1"/>
    </xf>
    <xf numFmtId="0" fontId="0" fillId="0" borderId="0" xfId="0" applyFont="1" applyAlignment="1">
      <alignment wrapText="1"/>
    </xf>
    <xf numFmtId="0" fontId="0" fillId="0" borderId="0" xfId="0" applyFont="1"/>
    <xf numFmtId="0" fontId="0" fillId="0" borderId="0" xfId="0" applyAlignment="1">
      <alignment wrapText="1"/>
    </xf>
    <xf numFmtId="0" fontId="0" fillId="0" borderId="2" xfId="0" applyFill="1" applyBorder="1"/>
    <xf numFmtId="0" fontId="8" fillId="0" borderId="0" xfId="0" applyFont="1" applyBorder="1" applyAlignment="1">
      <alignment horizontal="left" vertical="center" wrapText="1"/>
    </xf>
    <xf numFmtId="0" fontId="0" fillId="0" borderId="0" xfId="0" applyAlignment="1">
      <alignment horizontal="left"/>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1" fillId="0" borderId="2" xfId="0" applyFont="1" applyBorder="1" applyAlignment="1">
      <alignment vertical="center" wrapText="1"/>
    </xf>
    <xf numFmtId="0" fontId="52" fillId="0" borderId="2" xfId="0" applyFont="1" applyBorder="1" applyAlignment="1">
      <alignment horizontal="center" vertical="center" wrapText="1"/>
    </xf>
    <xf numFmtId="43" fontId="10" fillId="0" borderId="2" xfId="1" applyFont="1" applyFill="1" applyBorder="1" applyAlignment="1">
      <alignment wrapText="1"/>
    </xf>
    <xf numFmtId="0" fontId="6" fillId="0" borderId="3" xfId="0" applyFont="1" applyFill="1" applyBorder="1" applyAlignment="1">
      <alignment horizontal="justify" vertical="center" wrapText="1"/>
    </xf>
    <xf numFmtId="49" fontId="6" fillId="0" borderId="3" xfId="0" applyNumberFormat="1" applyFont="1" applyFill="1" applyBorder="1" applyAlignment="1">
      <alignment horizontal="left" vertical="center" wrapText="1"/>
    </xf>
    <xf numFmtId="0" fontId="6" fillId="0" borderId="0" xfId="0" applyFont="1" applyBorder="1" applyAlignment="1">
      <alignment horizontal="left" vertical="center" wrapText="1"/>
    </xf>
    <xf numFmtId="3" fontId="6" fillId="0" borderId="0" xfId="0" applyNumberFormat="1" applyFont="1" applyFill="1"/>
    <xf numFmtId="164" fontId="54" fillId="0" borderId="2" xfId="0" applyNumberFormat="1" applyFont="1" applyFill="1" applyBorder="1" applyAlignment="1">
      <alignment horizontal="center"/>
    </xf>
    <xf numFmtId="43" fontId="54" fillId="0" borderId="2" xfId="1103" applyFont="1" applyBorder="1" applyAlignment="1">
      <alignment wrapText="1"/>
    </xf>
    <xf numFmtId="0" fontId="6" fillId="0" borderId="3" xfId="0" applyFont="1" applyBorder="1" applyAlignment="1">
      <alignment horizontal="left"/>
    </xf>
    <xf numFmtId="49" fontId="6" fillId="0" borderId="0" xfId="0" applyNumberFormat="1" applyFont="1" applyBorder="1" applyAlignment="1">
      <alignment vertical="center" wrapText="1"/>
    </xf>
    <xf numFmtId="166" fontId="11" fillId="0" borderId="0" xfId="0" applyNumberFormat="1" applyFont="1" applyBorder="1" applyAlignment="1">
      <alignment horizontal="center" vertical="center" wrapText="1"/>
    </xf>
    <xf numFmtId="166" fontId="11" fillId="0" borderId="0" xfId="0" applyNumberFormat="1" applyFont="1" applyBorder="1" applyAlignment="1">
      <alignment horizontal="right" vertical="center" wrapText="1"/>
    </xf>
    <xf numFmtId="0" fontId="6" fillId="0" borderId="0" xfId="0" applyFont="1" applyFill="1" applyAlignment="1">
      <alignment horizontal="center"/>
    </xf>
    <xf numFmtId="0" fontId="6" fillId="0" borderId="0" xfId="0" applyFont="1" applyBorder="1" applyAlignment="1">
      <alignment wrapText="1"/>
    </xf>
    <xf numFmtId="43" fontId="54" fillId="0" borderId="2" xfId="1103" applyFont="1" applyFill="1" applyBorder="1" applyAlignment="1">
      <alignment wrapText="1"/>
    </xf>
    <xf numFmtId="0" fontId="55" fillId="0" borderId="0" xfId="0" applyFont="1" applyBorder="1" applyAlignment="1">
      <alignment horizontal="center" vertical="center" wrapText="1"/>
    </xf>
    <xf numFmtId="164" fontId="55" fillId="0" borderId="0" xfId="0" applyNumberFormat="1" applyFont="1" applyBorder="1" applyAlignment="1">
      <alignment horizontal="right" vertical="center" wrapText="1"/>
    </xf>
    <xf numFmtId="0" fontId="0" fillId="0" borderId="0" xfId="0" applyBorder="1"/>
    <xf numFmtId="0" fontId="6"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0" fillId="0" borderId="2" xfId="0" applyBorder="1"/>
    <xf numFmtId="0" fontId="56" fillId="0" borderId="2" xfId="0" applyFont="1" applyBorder="1" applyAlignment="1">
      <alignment horizontal="justify" vertical="center" wrapText="1"/>
    </xf>
    <xf numFmtId="164" fontId="11" fillId="0" borderId="2" xfId="1130" applyNumberFormat="1" applyFont="1" applyBorder="1" applyAlignment="1">
      <alignment vertical="center" wrapText="1"/>
    </xf>
    <xf numFmtId="164" fontId="11" fillId="0" borderId="2" xfId="1130" applyNumberFormat="1" applyFont="1" applyBorder="1" applyAlignment="1">
      <alignment horizontal="center" vertical="center" wrapText="1"/>
    </xf>
    <xf numFmtId="164" fontId="11" fillId="0" borderId="2" xfId="1130" applyNumberFormat="1" applyFont="1" applyBorder="1" applyAlignment="1">
      <alignment horizontal="right" vertical="center" wrapText="1"/>
    </xf>
    <xf numFmtId="164" fontId="11" fillId="0" borderId="2" xfId="1130" applyNumberFormat="1" applyFont="1" applyBorder="1" applyAlignment="1">
      <alignment horizontal="center" vertical="center"/>
    </xf>
    <xf numFmtId="0" fontId="56" fillId="0" borderId="0" xfId="0" applyFont="1" applyFill="1" applyBorder="1" applyAlignment="1">
      <alignment horizontal="justify" vertical="center" wrapText="1"/>
    </xf>
    <xf numFmtId="164" fontId="11" fillId="0" borderId="2" xfId="0" applyNumberFormat="1" applyFont="1" applyBorder="1" applyAlignment="1">
      <alignment horizontal="right" vertical="center" wrapText="1"/>
    </xf>
    <xf numFmtId="164" fontId="11" fillId="0" borderId="2" xfId="3" applyNumberFormat="1" applyFont="1" applyBorder="1" applyAlignment="1">
      <alignment horizontal="center" vertical="center" wrapText="1"/>
    </xf>
    <xf numFmtId="0" fontId="56" fillId="0" borderId="0" xfId="1131" applyFont="1"/>
    <xf numFmtId="0" fontId="57" fillId="0" borderId="0" xfId="1131"/>
    <xf numFmtId="0" fontId="58" fillId="0" borderId="0" xfId="1131" applyFont="1"/>
    <xf numFmtId="0" fontId="59" fillId="0" borderId="0" xfId="1131" applyFont="1"/>
    <xf numFmtId="0" fontId="56" fillId="0" borderId="0" xfId="1131" applyFont="1" applyBorder="1" applyAlignment="1">
      <alignment horizontal="right" vertical="center" wrapText="1"/>
    </xf>
    <xf numFmtId="0" fontId="56" fillId="0" borderId="0" xfId="1131" applyFont="1" applyBorder="1" applyAlignment="1">
      <alignment wrapText="1"/>
    </xf>
    <xf numFmtId="0" fontId="61" fillId="0" borderId="0" xfId="1133" applyFont="1"/>
    <xf numFmtId="0" fontId="12" fillId="0" borderId="0" xfId="1133" applyFont="1"/>
    <xf numFmtId="0" fontId="61" fillId="0" borderId="0" xfId="1133" applyFont="1" applyAlignment="1">
      <alignment horizontal="center" vertical="center"/>
    </xf>
    <xf numFmtId="0" fontId="5" fillId="0" borderId="0" xfId="1131" applyFont="1"/>
    <xf numFmtId="0" fontId="57" fillId="0" borderId="0" xfId="1131" applyFont="1"/>
    <xf numFmtId="0" fontId="56" fillId="0" borderId="0" xfId="0" applyFont="1"/>
    <xf numFmtId="0" fontId="65" fillId="0" borderId="0" xfId="0" applyFont="1" applyAlignment="1">
      <alignment vertical="center"/>
    </xf>
    <xf numFmtId="3" fontId="66" fillId="0" borderId="2" xfId="0" applyNumberFormat="1" applyFont="1" applyBorder="1" applyAlignment="1">
      <alignment vertical="center" wrapText="1"/>
    </xf>
    <xf numFmtId="3" fontId="66" fillId="0" borderId="2" xfId="0" applyNumberFormat="1" applyFont="1" applyBorder="1" applyAlignment="1">
      <alignment horizontal="center" vertical="center" wrapText="1"/>
    </xf>
    <xf numFmtId="0" fontId="56" fillId="0" borderId="2" xfId="0" applyFont="1" applyFill="1" applyBorder="1" applyAlignment="1">
      <alignment vertical="center" wrapText="1"/>
    </xf>
    <xf numFmtId="0" fontId="56" fillId="0" borderId="2" xfId="0" applyFont="1" applyFill="1" applyBorder="1" applyAlignment="1">
      <alignment horizontal="justify" vertical="center" wrapText="1"/>
    </xf>
    <xf numFmtId="3" fontId="66" fillId="0" borderId="2" xfId="0" applyNumberFormat="1" applyFont="1" applyBorder="1"/>
    <xf numFmtId="0" fontId="56" fillId="0" borderId="2" xfId="0" applyFont="1" applyFill="1" applyBorder="1" applyAlignment="1">
      <alignment horizontal="left" vertical="center" wrapText="1"/>
    </xf>
    <xf numFmtId="3" fontId="67" fillId="0" borderId="2" xfId="0" applyNumberFormat="1" applyFont="1" applyBorder="1" applyAlignment="1">
      <alignment vertical="center" wrapText="1"/>
    </xf>
    <xf numFmtId="0" fontId="56" fillId="0" borderId="2" xfId="0" applyFont="1" applyFill="1" applyBorder="1" applyAlignment="1">
      <alignment horizontal="right" vertical="center" wrapText="1"/>
    </xf>
    <xf numFmtId="0" fontId="0" fillId="0" borderId="0" xfId="0" applyAlignment="1">
      <alignment vertical="center"/>
    </xf>
    <xf numFmtId="0" fontId="0" fillId="0" borderId="0" xfId="0" applyFont="1" applyAlignment="1">
      <alignment vertical="center"/>
    </xf>
    <xf numFmtId="0" fontId="6" fillId="0" borderId="2" xfId="0" applyFont="1" applyFill="1" applyBorder="1" applyAlignment="1">
      <alignment vertical="center" wrapText="1"/>
    </xf>
    <xf numFmtId="0" fontId="56" fillId="0" borderId="3" xfId="0" applyFont="1" applyBorder="1" applyAlignment="1">
      <alignment horizontal="justify" vertical="center" wrapText="1"/>
    </xf>
    <xf numFmtId="166" fontId="56" fillId="0" borderId="9" xfId="0" applyNumberFormat="1" applyFont="1" applyFill="1" applyBorder="1" applyAlignment="1">
      <alignment vertical="center" wrapText="1"/>
    </xf>
    <xf numFmtId="166" fontId="6" fillId="0" borderId="2" xfId="0" applyNumberFormat="1" applyFont="1" applyFill="1" applyBorder="1" applyAlignment="1">
      <alignment vertical="center" wrapText="1"/>
    </xf>
    <xf numFmtId="166" fontId="58" fillId="0" borderId="9" xfId="0" applyNumberFormat="1" applyFont="1" applyFill="1" applyBorder="1" applyAlignment="1">
      <alignment vertical="center" wrapText="1"/>
    </xf>
    <xf numFmtId="166" fontId="6" fillId="0" borderId="0" xfId="0" applyNumberFormat="1" applyFont="1" applyFill="1" applyBorder="1" applyAlignment="1">
      <alignment vertical="center"/>
    </xf>
    <xf numFmtId="165" fontId="10" fillId="0" borderId="3" xfId="924" applyNumberFormat="1" applyFont="1" applyFill="1" applyBorder="1" applyAlignment="1" applyProtection="1">
      <alignment wrapText="1"/>
    </xf>
    <xf numFmtId="166" fontId="6" fillId="0" borderId="3" xfId="0" applyNumberFormat="1" applyFont="1" applyBorder="1" applyAlignment="1">
      <alignment vertical="center" wrapText="1"/>
    </xf>
    <xf numFmtId="0" fontId="8" fillId="0" borderId="0" xfId="0" applyFont="1" applyAlignment="1">
      <alignment vertical="center"/>
    </xf>
    <xf numFmtId="168" fontId="6" fillId="0" borderId="2" xfId="1" applyNumberFormat="1" applyFont="1" applyBorder="1" applyAlignment="1">
      <alignment horizontal="right" wrapText="1"/>
    </xf>
    <xf numFmtId="168" fontId="6" fillId="0" borderId="2" xfId="1" applyNumberFormat="1" applyFont="1" applyBorder="1" applyAlignment="1">
      <alignment wrapText="1"/>
    </xf>
    <xf numFmtId="171" fontId="6" fillId="0" borderId="2" xfId="1" applyNumberFormat="1" applyFont="1" applyBorder="1" applyAlignment="1">
      <alignment horizontal="right" wrapText="1"/>
    </xf>
    <xf numFmtId="0" fontId="11" fillId="0" borderId="0" xfId="0" applyFont="1" applyAlignment="1">
      <alignment wrapText="1"/>
    </xf>
    <xf numFmtId="0" fontId="6" fillId="0" borderId="0" xfId="0" applyFont="1" applyAlignment="1"/>
    <xf numFmtId="0" fontId="10" fillId="0" borderId="2" xfId="0" applyFont="1" applyBorder="1" applyAlignment="1">
      <alignment horizontal="center"/>
    </xf>
    <xf numFmtId="0" fontId="56" fillId="0" borderId="3" xfId="0" applyFont="1" applyBorder="1" applyAlignment="1">
      <alignment horizontal="center" vertical="center" wrapText="1"/>
    </xf>
    <xf numFmtId="0" fontId="68" fillId="0" borderId="2" xfId="3" applyFont="1" applyBorder="1" applyAlignment="1">
      <alignment horizontal="center" vertical="center"/>
    </xf>
    <xf numFmtId="0" fontId="8" fillId="0" borderId="0" xfId="0" applyFont="1" applyBorder="1" applyAlignment="1">
      <alignment vertical="center"/>
    </xf>
    <xf numFmtId="0" fontId="6" fillId="0" borderId="0" xfId="0" applyFont="1" applyAlignment="1">
      <alignment horizontal="right" vertical="center" wrapText="1"/>
    </xf>
    <xf numFmtId="0" fontId="5" fillId="0" borderId="0" xfId="0" applyFont="1"/>
    <xf numFmtId="0" fontId="6" fillId="0" borderId="2" xfId="0" applyFont="1" applyBorder="1" applyAlignment="1">
      <alignment horizontal="justify" vertical="center"/>
    </xf>
    <xf numFmtId="0" fontId="9" fillId="0" borderId="2" xfId="0" applyFont="1" applyBorder="1" applyAlignment="1">
      <alignment horizontal="justify" vertical="center" wrapText="1"/>
    </xf>
    <xf numFmtId="0" fontId="6" fillId="0" borderId="2" xfId="0" applyFont="1" applyBorder="1" applyAlignment="1">
      <alignment horizontal="justify" vertical="center" wrapText="1"/>
    </xf>
    <xf numFmtId="164" fontId="9" fillId="0" borderId="2" xfId="0" applyNumberFormat="1" applyFont="1" applyBorder="1" applyAlignment="1">
      <alignment horizontal="center" vertical="center" wrapText="1"/>
    </xf>
    <xf numFmtId="168" fontId="10" fillId="0" borderId="2" xfId="1" applyNumberFormat="1" applyFont="1" applyBorder="1" applyAlignment="1">
      <alignment wrapText="1"/>
    </xf>
    <xf numFmtId="164" fontId="6" fillId="0" borderId="0" xfId="0" applyNumberFormat="1" applyFont="1"/>
    <xf numFmtId="0" fontId="9" fillId="0" borderId="0" xfId="0" applyFont="1" applyFill="1" applyBorder="1" applyAlignment="1">
      <alignment horizontal="justify" vertical="center" wrapText="1"/>
    </xf>
    <xf numFmtId="0" fontId="6" fillId="0" borderId="2" xfId="0" applyFont="1" applyBorder="1" applyAlignment="1">
      <alignment horizontal="left" vertical="center" wrapText="1"/>
    </xf>
    <xf numFmtId="0" fontId="12" fillId="0" borderId="0" xfId="0" applyFont="1" applyFill="1" applyBorder="1" applyAlignment="1">
      <alignment horizontal="justify" vertical="center" wrapText="1"/>
    </xf>
    <xf numFmtId="0" fontId="38"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166" fontId="10" fillId="0" borderId="2" xfId="0" applyNumberFormat="1" applyFont="1" applyFill="1" applyBorder="1" applyAlignment="1">
      <alignment wrapText="1"/>
    </xf>
    <xf numFmtId="49" fontId="6" fillId="0" borderId="0" xfId="0" applyNumberFormat="1" applyFont="1" applyFill="1"/>
    <xf numFmtId="43" fontId="10" fillId="0" borderId="2" xfId="1" applyFont="1" applyBorder="1"/>
    <xf numFmtId="3" fontId="0" fillId="0" borderId="0" xfId="0" applyNumberFormat="1"/>
    <xf numFmtId="164" fontId="0" fillId="0" borderId="0" xfId="0" applyNumberFormat="1"/>
    <xf numFmtId="165" fontId="10" fillId="0" borderId="2" xfId="1" applyNumberFormat="1" applyFont="1" applyBorder="1" applyAlignment="1">
      <alignment horizontal="center" vertical="center"/>
    </xf>
    <xf numFmtId="166" fontId="6" fillId="0" borderId="2" xfId="0" applyNumberFormat="1" applyFont="1" applyFill="1" applyBorder="1" applyAlignment="1">
      <alignment horizontal="center" vertical="center"/>
    </xf>
    <xf numFmtId="49" fontId="55" fillId="0" borderId="0" xfId="0" applyNumberFormat="1" applyFont="1" applyFill="1"/>
    <xf numFmtId="49" fontId="6" fillId="0" borderId="3" xfId="0" applyNumberFormat="1" applyFont="1" applyFill="1" applyBorder="1" applyAlignment="1">
      <alignment horizontal="justify" vertical="center" wrapText="1"/>
    </xf>
    <xf numFmtId="164" fontId="11" fillId="0" borderId="3" xfId="0" applyNumberFormat="1" applyFont="1" applyFill="1" applyBorder="1" applyAlignment="1">
      <alignment horizontal="center" vertical="center" wrapText="1"/>
    </xf>
    <xf numFmtId="166" fontId="0" fillId="0" borderId="0" xfId="0" applyNumberFormat="1"/>
    <xf numFmtId="0" fontId="0" fillId="0" borderId="0" xfId="0" applyNumberFormat="1"/>
    <xf numFmtId="166" fontId="0" fillId="0" borderId="0" xfId="0" applyNumberFormat="1" applyAlignment="1">
      <alignment vertical="center"/>
    </xf>
    <xf numFmtId="166" fontId="6" fillId="0" borderId="3" xfId="0" applyNumberFormat="1" applyFont="1" applyFill="1" applyBorder="1" applyAlignment="1">
      <alignment vertical="center" wrapText="1"/>
    </xf>
    <xf numFmtId="0" fontId="71" fillId="0" borderId="2" xfId="0" applyFont="1" applyBorder="1" applyAlignment="1">
      <alignment horizontal="center" vertical="center" wrapText="1"/>
    </xf>
    <xf numFmtId="0" fontId="71" fillId="0" borderId="2" xfId="0" applyFont="1" applyBorder="1" applyAlignment="1">
      <alignment horizontal="justify" vertical="center" wrapText="1"/>
    </xf>
    <xf numFmtId="0" fontId="11" fillId="0" borderId="0" xfId="0" applyFont="1" applyBorder="1" applyAlignment="1">
      <alignment horizontal="justify" vertical="center" wrapText="1"/>
    </xf>
    <xf numFmtId="166" fontId="11" fillId="0" borderId="2"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right" vertical="center"/>
    </xf>
    <xf numFmtId="164" fontId="6" fillId="0" borderId="2" xfId="0" applyNumberFormat="1" applyFont="1" applyFill="1" applyBorder="1" applyAlignment="1">
      <alignment horizontal="center" vertical="center" wrapText="1"/>
    </xf>
    <xf numFmtId="168" fontId="10" fillId="0" borderId="2" xfId="1" applyNumberFormat="1" applyFont="1" applyFill="1" applyBorder="1" applyAlignment="1">
      <alignment horizontal="center"/>
    </xf>
    <xf numFmtId="0" fontId="8" fillId="0" borderId="0" xfId="0" applyFont="1" applyFill="1" applyBorder="1" applyAlignment="1">
      <alignment horizontal="justify" vertical="center" wrapText="1"/>
    </xf>
    <xf numFmtId="0" fontId="44" fillId="0" borderId="0" xfId="2" applyNumberFormat="1" applyFont="1" applyFill="1" applyBorder="1" applyAlignment="1" applyProtection="1">
      <alignment horizontal="center" vertical="center" wrapText="1"/>
    </xf>
    <xf numFmtId="164" fontId="6" fillId="0" borderId="0" xfId="0" applyNumberFormat="1" applyFont="1" applyFill="1" applyBorder="1" applyAlignment="1">
      <alignment horizontal="right" vertical="center" wrapText="1"/>
    </xf>
    <xf numFmtId="166" fontId="10" fillId="0" borderId="0" xfId="0" applyNumberFormat="1" applyFont="1" applyBorder="1" applyAlignment="1">
      <alignment wrapText="1"/>
    </xf>
    <xf numFmtId="0" fontId="72" fillId="0" borderId="0" xfId="0" applyFont="1" applyFill="1" applyAlignment="1">
      <alignment horizontal="right" vertical="center"/>
    </xf>
    <xf numFmtId="0" fontId="72" fillId="0" borderId="0" xfId="0" applyFont="1" applyFill="1" applyAlignment="1">
      <alignment vertical="center"/>
    </xf>
    <xf numFmtId="3" fontId="6" fillId="0" borderId="0" xfId="0" applyNumberFormat="1" applyFont="1" applyFill="1" applyBorder="1" applyAlignment="1">
      <alignment vertical="center" wrapText="1"/>
    </xf>
    <xf numFmtId="3" fontId="6" fillId="0" borderId="0" xfId="0" applyNumberFormat="1" applyFont="1" applyFill="1" applyBorder="1" applyAlignment="1">
      <alignment horizontal="right" vertical="center" wrapText="1"/>
    </xf>
    <xf numFmtId="168" fontId="54" fillId="0" borderId="2" xfId="1" applyNumberFormat="1" applyFont="1" applyFill="1" applyBorder="1" applyAlignment="1">
      <alignment horizontal="center"/>
    </xf>
    <xf numFmtId="168" fontId="54" fillId="0" borderId="2" xfId="1" applyNumberFormat="1" applyFont="1" applyBorder="1" applyAlignment="1">
      <alignment horizontal="center" wrapText="1"/>
    </xf>
    <xf numFmtId="3" fontId="0" fillId="0" borderId="0" xfId="0" applyNumberFormat="1" applyBorder="1"/>
    <xf numFmtId="43" fontId="10" fillId="0" borderId="0" xfId="1" applyFont="1" applyBorder="1" applyAlignment="1">
      <alignment wrapText="1"/>
    </xf>
    <xf numFmtId="164" fontId="10" fillId="0" borderId="0" xfId="0" applyNumberFormat="1" applyFont="1" applyFill="1" applyBorder="1" applyAlignment="1">
      <alignment horizontal="center"/>
    </xf>
    <xf numFmtId="164" fontId="11" fillId="0" borderId="2" xfId="0" applyNumberFormat="1" applyFont="1" applyBorder="1" applyAlignment="1">
      <alignment vertical="center" wrapText="1"/>
    </xf>
    <xf numFmtId="49" fontId="6" fillId="0" borderId="2" xfId="0" applyNumberFormat="1" applyFont="1" applyBorder="1" applyAlignment="1">
      <alignment horizontal="justify" vertical="center" wrapText="1"/>
    </xf>
    <xf numFmtId="3" fontId="6" fillId="0" borderId="2" xfId="0" applyNumberFormat="1" applyFont="1" applyBorder="1" applyAlignment="1"/>
    <xf numFmtId="0" fontId="8" fillId="0" borderId="0" xfId="0" applyFont="1" applyBorder="1" applyAlignment="1">
      <alignment wrapText="1"/>
    </xf>
    <xf numFmtId="0" fontId="11" fillId="0" borderId="0" xfId="0" applyFont="1"/>
    <xf numFmtId="168" fontId="0" fillId="0" borderId="2" xfId="1" applyNumberFormat="1" applyFont="1" applyBorder="1" applyAlignment="1">
      <alignment vertical="center"/>
    </xf>
    <xf numFmtId="3" fontId="0" fillId="0" borderId="0" xfId="0" applyNumberFormat="1" applyFill="1"/>
    <xf numFmtId="3" fontId="53" fillId="0" borderId="0" xfId="0" applyNumberFormat="1" applyFont="1" applyFill="1"/>
    <xf numFmtId="166" fontId="11" fillId="0" borderId="24" xfId="0" applyNumberFormat="1" applyFont="1" applyFill="1" applyBorder="1" applyAlignment="1">
      <alignment horizontal="center" vertical="center" wrapText="1"/>
    </xf>
    <xf numFmtId="166" fontId="0" fillId="0" borderId="0" xfId="0" applyNumberFormat="1" applyFill="1"/>
    <xf numFmtId="0" fontId="53" fillId="0" borderId="0" xfId="0" applyFont="1" applyFill="1"/>
    <xf numFmtId="0" fontId="6" fillId="0" borderId="0" xfId="0" applyFont="1" applyBorder="1" applyAlignment="1">
      <alignment horizontal="left" vertical="center" wrapText="1"/>
    </xf>
    <xf numFmtId="0" fontId="6" fillId="0" borderId="0" xfId="0" applyFont="1" applyBorder="1" applyAlignment="1">
      <alignment horizontal="left" wrapText="1"/>
    </xf>
    <xf numFmtId="0" fontId="73" fillId="0" borderId="0" xfId="0" applyFont="1"/>
    <xf numFmtId="2" fontId="6" fillId="0" borderId="2" xfId="0" applyNumberFormat="1" applyFont="1" applyFill="1" applyBorder="1" applyAlignment="1">
      <alignment vertical="center" wrapText="1"/>
    </xf>
    <xf numFmtId="3" fontId="6" fillId="0" borderId="0" xfId="0" applyNumberFormat="1" applyFont="1" applyAlignment="1">
      <alignment vertical="center"/>
    </xf>
    <xf numFmtId="10" fontId="6" fillId="0" borderId="2" xfId="1154" applyNumberFormat="1" applyFont="1" applyBorder="1" applyAlignment="1">
      <alignment vertical="center" wrapText="1"/>
    </xf>
    <xf numFmtId="10" fontId="6" fillId="0" borderId="2" xfId="1154" applyNumberFormat="1" applyFont="1" applyBorder="1" applyAlignment="1">
      <alignment horizontal="center" vertical="center" wrapText="1"/>
    </xf>
    <xf numFmtId="10" fontId="6" fillId="0" borderId="2" xfId="1154" applyNumberFormat="1" applyFont="1" applyBorder="1" applyAlignment="1">
      <alignment wrapText="1"/>
    </xf>
    <xf numFmtId="10" fontId="6" fillId="0" borderId="2" xfId="1154" applyNumberFormat="1" applyFont="1" applyFill="1" applyBorder="1" applyAlignment="1">
      <alignment horizontal="center" wrapText="1"/>
    </xf>
    <xf numFmtId="164" fontId="11" fillId="0" borderId="0" xfId="0" applyNumberFormat="1" applyFont="1" applyFill="1" applyBorder="1" applyAlignment="1">
      <alignment vertical="center" wrapText="1"/>
    </xf>
    <xf numFmtId="2" fontId="6" fillId="0" borderId="0" xfId="0" applyNumberFormat="1" applyFont="1" applyBorder="1" applyAlignment="1">
      <alignment wrapText="1"/>
    </xf>
    <xf numFmtId="2" fontId="6" fillId="0" borderId="0" xfId="0" applyNumberFormat="1" applyFont="1" applyFill="1" applyBorder="1" applyAlignment="1">
      <alignment horizontal="center" wrapText="1"/>
    </xf>
    <xf numFmtId="0" fontId="6" fillId="0" borderId="0" xfId="0" applyFont="1" applyAlignment="1">
      <alignment horizontal="center"/>
    </xf>
    <xf numFmtId="0" fontId="56" fillId="0" borderId="3" xfId="0" applyFont="1" applyBorder="1" applyAlignment="1">
      <alignment horizontal="justify" vertical="center" wrapText="1"/>
    </xf>
    <xf numFmtId="0" fontId="6" fillId="0" borderId="0" xfId="0" applyFont="1" applyAlignment="1">
      <alignment vertical="top"/>
    </xf>
    <xf numFmtId="0" fontId="6" fillId="0" borderId="2" xfId="0" applyFont="1" applyBorder="1" applyAlignment="1">
      <alignment horizontal="center" wrapText="1"/>
    </xf>
    <xf numFmtId="0" fontId="6" fillId="0" borderId="2" xfId="0" applyFont="1" applyBorder="1" applyAlignment="1">
      <alignment horizontal="center" vertical="top"/>
    </xf>
    <xf numFmtId="0" fontId="0" fillId="0" borderId="0" xfId="0" applyAlignment="1"/>
    <xf numFmtId="49" fontId="75" fillId="0" borderId="0" xfId="899" applyNumberFormat="1" applyFont="1"/>
    <xf numFmtId="0" fontId="76" fillId="0" borderId="0" xfId="0" applyFont="1" applyAlignment="1"/>
    <xf numFmtId="0" fontId="9" fillId="0" borderId="0" xfId="0" applyFont="1" applyAlignment="1"/>
    <xf numFmtId="49" fontId="40" fillId="0" borderId="0" xfId="899" applyNumberFormat="1" applyFont="1"/>
    <xf numFmtId="0" fontId="9" fillId="0" borderId="0" xfId="0" applyFont="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6" fillId="0" borderId="0" xfId="0" applyFont="1" applyFill="1" applyBorder="1" applyAlignment="1">
      <alignment wrapText="1"/>
    </xf>
    <xf numFmtId="0" fontId="11" fillId="0" borderId="0" xfId="0" applyFont="1" applyAlignment="1">
      <alignment horizontal="right"/>
    </xf>
    <xf numFmtId="0" fontId="6" fillId="0" borderId="0" xfId="0" applyFont="1" applyFill="1" applyAlignment="1">
      <alignment horizontal="right"/>
    </xf>
    <xf numFmtId="0" fontId="8" fillId="0" borderId="0" xfId="0" applyFont="1" applyFill="1" applyBorder="1" applyAlignment="1">
      <alignment wrapText="1"/>
    </xf>
    <xf numFmtId="0" fontId="78" fillId="0" borderId="0" xfId="0" applyFont="1" applyFill="1"/>
    <xf numFmtId="0" fontId="78" fillId="0" borderId="0" xfId="0" applyFont="1"/>
    <xf numFmtId="0" fontId="6" fillId="0" borderId="2" xfId="0" applyFont="1" applyBorder="1" applyAlignment="1">
      <alignment horizontal="center" vertical="center" wrapText="1"/>
    </xf>
    <xf numFmtId="0" fontId="6" fillId="0" borderId="2" xfId="0" applyFont="1" applyBorder="1" applyAlignment="1">
      <alignment horizontal="center"/>
    </xf>
    <xf numFmtId="0" fontId="11" fillId="0" borderId="2" xfId="0" applyFont="1" applyFill="1" applyBorder="1" applyAlignment="1">
      <alignment horizontal="center" vertical="center" wrapText="1"/>
    </xf>
    <xf numFmtId="0" fontId="56" fillId="0" borderId="2" xfId="0" applyFont="1" applyBorder="1" applyAlignment="1">
      <alignment horizontal="center" vertical="center" wrapText="1"/>
    </xf>
    <xf numFmtId="0" fontId="6" fillId="0" borderId="0" xfId="0" applyFont="1" applyBorder="1" applyAlignment="1">
      <alignment horizontal="left"/>
    </xf>
    <xf numFmtId="0" fontId="6" fillId="0" borderId="2"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2" xfId="0" applyNumberFormat="1" applyFont="1" applyBorder="1" applyAlignment="1">
      <alignment vertical="center" wrapText="1"/>
    </xf>
    <xf numFmtId="49" fontId="6" fillId="0" borderId="2" xfId="0" applyNumberFormat="1" applyFont="1" applyBorder="1" applyAlignment="1">
      <alignment horizontal="left" vertical="center" wrapText="1"/>
    </xf>
    <xf numFmtId="10" fontId="6" fillId="0" borderId="2" xfId="1154" applyNumberFormat="1" applyFont="1" applyBorder="1" applyAlignment="1">
      <alignment horizontal="right" vertical="center" wrapText="1"/>
    </xf>
    <xf numFmtId="0" fontId="6" fillId="0" borderId="2" xfId="0" applyFont="1" applyFill="1" applyBorder="1" applyAlignment="1">
      <alignment horizontal="justify" vertical="center" wrapText="1"/>
    </xf>
    <xf numFmtId="0" fontId="52" fillId="0" borderId="2" xfId="0" applyFont="1" applyFill="1" applyBorder="1" applyAlignment="1">
      <alignment horizontal="center" vertical="center" wrapText="1"/>
    </xf>
    <xf numFmtId="0" fontId="11" fillId="0" borderId="2" xfId="0" applyFont="1" applyBorder="1" applyAlignment="1">
      <alignment horizontal="left" wrapText="1"/>
    </xf>
    <xf numFmtId="0" fontId="6" fillId="0" borderId="2" xfId="0" applyFont="1" applyBorder="1" applyAlignment="1">
      <alignment wrapText="1"/>
    </xf>
    <xf numFmtId="166" fontId="6" fillId="0" borderId="2" xfId="0" applyNumberFormat="1" applyFont="1" applyBorder="1" applyAlignment="1">
      <alignment wrapText="1"/>
    </xf>
    <xf numFmtId="166" fontId="6" fillId="0" borderId="2" xfId="0" applyNumberFormat="1" applyFont="1" applyBorder="1" applyAlignment="1">
      <alignment horizontal="center" vertical="center" wrapText="1"/>
    </xf>
    <xf numFmtId="166" fontId="10" fillId="0" borderId="2" xfId="0" applyNumberFormat="1" applyFont="1" applyBorder="1" applyAlignment="1">
      <alignment wrapText="1"/>
    </xf>
    <xf numFmtId="166" fontId="6" fillId="0" borderId="2" xfId="0" applyNumberFormat="1" applyFont="1" applyBorder="1" applyAlignment="1">
      <alignment horizontal="center" wrapText="1"/>
    </xf>
    <xf numFmtId="0" fontId="11" fillId="0" borderId="2" xfId="0" applyFont="1" applyFill="1" applyBorder="1" applyAlignment="1">
      <alignment wrapText="1"/>
    </xf>
    <xf numFmtId="0" fontId="11" fillId="0" borderId="2" xfId="0" applyFont="1" applyFill="1" applyBorder="1" applyAlignment="1">
      <alignment horizontal="left" wrapText="1"/>
    </xf>
    <xf numFmtId="0" fontId="37" fillId="0" borderId="2" xfId="0" applyFont="1" applyFill="1" applyBorder="1" applyAlignment="1">
      <alignment wrapText="1"/>
    </xf>
    <xf numFmtId="0" fontId="36" fillId="0" borderId="2" xfId="0" applyFont="1" applyFill="1" applyBorder="1" applyAlignment="1">
      <alignment wrapText="1"/>
    </xf>
    <xf numFmtId="166" fontId="11" fillId="0" borderId="2" xfId="0" applyNumberFormat="1" applyFont="1" applyFill="1" applyBorder="1" applyAlignment="1">
      <alignment wrapText="1"/>
    </xf>
    <xf numFmtId="0" fontId="37" fillId="0" borderId="2" xfId="0" applyFont="1" applyFill="1" applyBorder="1"/>
    <xf numFmtId="166" fontId="33" fillId="0" borderId="2" xfId="0" applyNumberFormat="1" applyFont="1" applyFill="1" applyBorder="1" applyAlignment="1">
      <alignment wrapText="1"/>
    </xf>
    <xf numFmtId="166" fontId="56" fillId="0" borderId="2" xfId="0" applyNumberFormat="1" applyFont="1" applyBorder="1" applyAlignment="1">
      <alignment vertical="center" wrapText="1"/>
    </xf>
    <xf numFmtId="49" fontId="56" fillId="0" borderId="2" xfId="0" applyNumberFormat="1" applyFont="1" applyBorder="1" applyAlignment="1">
      <alignment horizontal="justify" vertical="center" wrapText="1"/>
    </xf>
    <xf numFmtId="3" fontId="56" fillId="0" borderId="2" xfId="0" applyNumberFormat="1" applyFont="1" applyBorder="1" applyAlignment="1">
      <alignment horizontal="right" vertical="center" wrapText="1"/>
    </xf>
    <xf numFmtId="166" fontId="56" fillId="0" borderId="2" xfId="0" applyNumberFormat="1" applyFont="1" applyFill="1" applyBorder="1" applyAlignment="1">
      <alignment vertical="center" wrapText="1"/>
    </xf>
    <xf numFmtId="166" fontId="6" fillId="0" borderId="2" xfId="0" applyNumberFormat="1" applyFont="1" applyBorder="1" applyAlignment="1">
      <alignment vertical="center" wrapText="1"/>
    </xf>
    <xf numFmtId="166" fontId="6" fillId="0" borderId="2" xfId="0" applyNumberFormat="1" applyFont="1" applyBorder="1" applyAlignment="1">
      <alignment horizontal="right" vertical="center" wrapText="1"/>
    </xf>
    <xf numFmtId="171" fontId="6" fillId="0" borderId="2" xfId="924" applyNumberFormat="1" applyFont="1" applyBorder="1" applyAlignment="1">
      <alignment horizontal="right" wrapText="1"/>
    </xf>
    <xf numFmtId="165" fontId="10" fillId="0" borderId="2" xfId="924" applyNumberFormat="1" applyFont="1" applyFill="1" applyBorder="1" applyAlignment="1" applyProtection="1">
      <alignment wrapText="1"/>
    </xf>
    <xf numFmtId="0" fontId="6" fillId="0" borderId="2" xfId="0" applyFont="1" applyBorder="1" applyAlignment="1">
      <alignment horizontal="left" vertical="center"/>
    </xf>
    <xf numFmtId="0" fontId="56" fillId="0" borderId="2" xfId="0" applyFont="1" applyBorder="1" applyAlignment="1">
      <alignment horizontal="left" vertical="center" wrapText="1"/>
    </xf>
    <xf numFmtId="0" fontId="56" fillId="0" borderId="2" xfId="0" applyFont="1" applyBorder="1" applyAlignment="1">
      <alignment vertical="center" wrapText="1"/>
    </xf>
    <xf numFmtId="3" fontId="6" fillId="0" borderId="2" xfId="0" applyNumberFormat="1" applyFont="1" applyBorder="1" applyAlignment="1">
      <alignment horizontal="right" vertical="center" wrapText="1"/>
    </xf>
    <xf numFmtId="49" fontId="6" fillId="0" borderId="2" xfId="0" applyNumberFormat="1" applyFont="1" applyFill="1" applyBorder="1" applyAlignment="1">
      <alignment horizontal="justify" vertical="center" wrapText="1"/>
    </xf>
    <xf numFmtId="3" fontId="6" fillId="26" borderId="2" xfId="0" applyNumberFormat="1" applyFont="1" applyFill="1" applyBorder="1" applyAlignment="1">
      <alignment horizontal="center" vertical="center" wrapText="1"/>
    </xf>
    <xf numFmtId="0" fontId="69" fillId="0" borderId="2" xfId="0" applyFont="1" applyBorder="1" applyAlignment="1">
      <alignment horizontal="justify" vertical="center" wrapText="1"/>
    </xf>
    <xf numFmtId="49" fontId="6" fillId="0" borderId="2" xfId="0" applyNumberFormat="1" applyFont="1" applyFill="1" applyBorder="1" applyAlignment="1">
      <alignment vertical="center" wrapText="1"/>
    </xf>
    <xf numFmtId="0" fontId="6" fillId="0" borderId="2" xfId="0" applyFont="1" applyBorder="1" applyAlignment="1">
      <alignment horizontal="center" vertical="center" wrapText="1"/>
    </xf>
    <xf numFmtId="0" fontId="56"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44" fillId="0" borderId="2" xfId="2" applyNumberFormat="1" applyFont="1" applyFill="1" applyBorder="1" applyAlignment="1" applyProtection="1">
      <alignment horizontal="center"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vertical="center" wrapText="1"/>
    </xf>
    <xf numFmtId="0" fontId="11" fillId="0" borderId="2" xfId="0" applyFont="1" applyBorder="1" applyAlignment="1">
      <alignment wrapText="1"/>
    </xf>
    <xf numFmtId="3" fontId="56" fillId="0" borderId="2" xfId="0" applyNumberFormat="1" applyFont="1" applyBorder="1" applyAlignment="1">
      <alignment horizontal="justify" vertical="center" wrapText="1"/>
    </xf>
    <xf numFmtId="3" fontId="56" fillId="0" borderId="3" xfId="0" applyNumberFormat="1" applyFont="1" applyBorder="1" applyAlignment="1">
      <alignment horizontal="right" vertical="center" wrapText="1"/>
    </xf>
    <xf numFmtId="0" fontId="56" fillId="0" borderId="3" xfId="0" applyFont="1" applyBorder="1" applyAlignment="1">
      <alignment horizontal="right" vertical="center" wrapText="1"/>
    </xf>
    <xf numFmtId="3" fontId="58" fillId="0" borderId="3" xfId="0" applyNumberFormat="1" applyFont="1" applyBorder="1" applyAlignment="1">
      <alignment horizontal="right" vertical="center" wrapText="1"/>
    </xf>
    <xf numFmtId="166" fontId="56" fillId="0" borderId="3" xfId="0" applyNumberFormat="1" applyFont="1" applyBorder="1" applyAlignment="1">
      <alignment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56" fillId="0" borderId="2" xfId="0" applyFont="1" applyBorder="1" applyAlignment="1">
      <alignment horizontal="center" vertical="center" wrapText="1"/>
    </xf>
    <xf numFmtId="0" fontId="10" fillId="0" borderId="0" xfId="0" applyFont="1" applyAlignment="1">
      <alignment horizontal="left" wrapText="1"/>
    </xf>
    <xf numFmtId="0" fontId="6"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6" fillId="0" borderId="0" xfId="0" applyFont="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166" fontId="11" fillId="0" borderId="2" xfId="0" applyNumberFormat="1" applyFont="1" applyBorder="1" applyAlignment="1">
      <alignment horizontal="center" vertical="center" wrapText="1"/>
    </xf>
    <xf numFmtId="164" fontId="56" fillId="0" borderId="2" xfId="0" applyNumberFormat="1" applyFont="1" applyBorder="1" applyAlignment="1">
      <alignment horizontal="center" vertical="center" wrapText="1"/>
    </xf>
    <xf numFmtId="0" fontId="37"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2" xfId="0" applyFont="1" applyBorder="1" applyAlignment="1">
      <alignment horizontal="center" vertical="top" wrapText="1"/>
    </xf>
    <xf numFmtId="0" fontId="6" fillId="0" borderId="2" xfId="0" applyFont="1" applyBorder="1" applyAlignment="1">
      <alignment horizontal="left"/>
    </xf>
    <xf numFmtId="0" fontId="9" fillId="0" borderId="2" xfId="0" applyFont="1" applyBorder="1"/>
    <xf numFmtId="173" fontId="6" fillId="0" borderId="2" xfId="0" applyNumberFormat="1" applyFont="1" applyBorder="1" applyAlignment="1">
      <alignment vertical="center"/>
    </xf>
    <xf numFmtId="0" fontId="45" fillId="0" borderId="2" xfId="1129" applyNumberFormat="1" applyFont="1" applyFill="1" applyBorder="1" applyAlignment="1" applyProtection="1">
      <alignment horizontal="center" vertical="center" wrapText="1"/>
    </xf>
    <xf numFmtId="166" fontId="6" fillId="0" borderId="2" xfId="0" applyNumberFormat="1" applyFont="1" applyFill="1" applyBorder="1" applyAlignment="1">
      <alignment horizontal="right" vertical="center"/>
    </xf>
    <xf numFmtId="43" fontId="10" fillId="0" borderId="2" xfId="1" applyFont="1" applyBorder="1" applyAlignment="1">
      <alignment horizontal="center" vertical="center"/>
    </xf>
    <xf numFmtId="0" fontId="10" fillId="0" borderId="2" xfId="0" applyFont="1" applyBorder="1" applyAlignment="1">
      <alignment horizontal="center" vertical="center"/>
    </xf>
    <xf numFmtId="171" fontId="10" fillId="0" borderId="2" xfId="1104" applyNumberFormat="1" applyFont="1" applyBorder="1" applyAlignment="1">
      <alignment horizontal="center" wrapText="1"/>
    </xf>
    <xf numFmtId="49" fontId="6" fillId="0" borderId="2" xfId="0" applyNumberFormat="1" applyFont="1" applyFill="1" applyBorder="1" applyAlignment="1">
      <alignment horizontal="left" vertical="center" wrapText="1"/>
    </xf>
    <xf numFmtId="0" fontId="6" fillId="0" borderId="23" xfId="0" applyFont="1" applyBorder="1" applyAlignment="1">
      <alignment horizontal="justify" vertical="center" wrapText="1"/>
    </xf>
    <xf numFmtId="0" fontId="6" fillId="0" borderId="23" xfId="0" applyFont="1" applyBorder="1" applyAlignment="1">
      <alignment horizontal="center" vertical="center" wrapText="1"/>
    </xf>
    <xf numFmtId="164" fontId="10" fillId="0" borderId="19" xfId="0" applyNumberFormat="1" applyFont="1" applyBorder="1" applyAlignment="1">
      <alignment horizontal="center" vertical="center" wrapText="1"/>
    </xf>
    <xf numFmtId="0" fontId="66" fillId="0" borderId="2" xfId="0" applyFont="1" applyFill="1" applyBorder="1" applyAlignment="1">
      <alignment horizontal="center" vertical="center" wrapText="1"/>
    </xf>
    <xf numFmtId="0" fontId="9" fillId="0" borderId="2" xfId="0" applyFont="1" applyFill="1" applyBorder="1" applyAlignment="1">
      <alignment horizontal="center"/>
    </xf>
    <xf numFmtId="0" fontId="40" fillId="0" borderId="0" xfId="1133" applyFont="1"/>
    <xf numFmtId="0" fontId="6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wrapText="1"/>
    </xf>
    <xf numFmtId="0" fontId="56" fillId="0" borderId="2" xfId="0" applyFont="1" applyFill="1" applyBorder="1" applyAlignment="1">
      <alignment horizontal="left" vertical="center" wrapText="1"/>
    </xf>
    <xf numFmtId="0" fontId="39" fillId="0" borderId="2" xfId="0" applyFont="1" applyFill="1" applyBorder="1" applyAlignment="1">
      <alignment horizontal="center" vertical="center" wrapText="1"/>
    </xf>
    <xf numFmtId="0" fontId="5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8" fillId="0" borderId="0" xfId="0" applyFont="1" applyAlignment="1">
      <alignment vertical="center"/>
    </xf>
    <xf numFmtId="0" fontId="68" fillId="0" borderId="0" xfId="0" applyFont="1" applyAlignment="1">
      <alignment horizontal="center" vertical="center"/>
    </xf>
    <xf numFmtId="0" fontId="34" fillId="0" borderId="2" xfId="0" applyFont="1" applyBorder="1" applyAlignment="1">
      <alignment horizontal="center" wrapText="1"/>
    </xf>
    <xf numFmtId="0" fontId="34" fillId="0" borderId="4" xfId="0" applyFont="1" applyBorder="1" applyAlignment="1">
      <alignment horizontal="center" wrapText="1"/>
    </xf>
    <xf numFmtId="0" fontId="34" fillId="0" borderId="2" xfId="0" applyFont="1" applyFill="1" applyBorder="1" applyAlignment="1">
      <alignment horizontal="center" vertical="center" wrapText="1"/>
    </xf>
    <xf numFmtId="0" fontId="34" fillId="0" borderId="0" xfId="0" applyFont="1" applyFill="1"/>
    <xf numFmtId="0" fontId="34" fillId="0" borderId="2" xfId="0" applyFont="1" applyBorder="1" applyAlignment="1">
      <alignment horizontal="center" vertical="center" wrapText="1"/>
    </xf>
    <xf numFmtId="0" fontId="34" fillId="0" borderId="0" xfId="0" applyFont="1" applyAlignment="1">
      <alignment vertical="center"/>
    </xf>
    <xf numFmtId="0" fontId="44" fillId="0" borderId="2" xfId="1129" applyNumberFormat="1" applyFont="1" applyFill="1" applyBorder="1" applyAlignment="1" applyProtection="1">
      <alignment horizontal="center" vertical="top" wrapText="1"/>
    </xf>
    <xf numFmtId="0" fontId="34" fillId="0" borderId="3" xfId="0" applyFont="1" applyFill="1" applyBorder="1" applyAlignment="1">
      <alignment horizontal="center" vertical="center" wrapText="1"/>
    </xf>
    <xf numFmtId="0" fontId="80" fillId="0" borderId="0" xfId="0" applyFont="1"/>
    <xf numFmtId="0" fontId="34" fillId="0" borderId="17" xfId="0" applyFont="1" applyBorder="1" applyAlignment="1">
      <alignment horizontal="center" vertical="center" wrapText="1"/>
    </xf>
    <xf numFmtId="0" fontId="34" fillId="0" borderId="0" xfId="0" applyFont="1" applyAlignment="1">
      <alignment horizontal="right" vertical="center"/>
    </xf>
    <xf numFmtId="0" fontId="9" fillId="0" borderId="0" xfId="0" applyFont="1" applyAlignment="1">
      <alignment horizontal="right" vertical="center"/>
    </xf>
    <xf numFmtId="0" fontId="34" fillId="0" borderId="3" xfId="0" applyFont="1" applyBorder="1" applyAlignment="1">
      <alignment horizontal="center" vertical="center" wrapText="1"/>
    </xf>
    <xf numFmtId="0" fontId="34" fillId="0" borderId="0" xfId="0" applyFont="1" applyFill="1" applyAlignment="1">
      <alignment horizontal="right" vertical="center"/>
    </xf>
    <xf numFmtId="0" fontId="9" fillId="0" borderId="2" xfId="0" applyFont="1" applyBorder="1" applyAlignment="1">
      <alignment wrapText="1"/>
    </xf>
    <xf numFmtId="10" fontId="9" fillId="0" borderId="2" xfId="0" applyNumberFormat="1" applyFont="1" applyBorder="1" applyAlignment="1">
      <alignment horizontal="right" wrapText="1"/>
    </xf>
    <xf numFmtId="0" fontId="9" fillId="0" borderId="2" xfId="0" applyFont="1" applyBorder="1" applyAlignment="1">
      <alignment horizontal="right" wrapText="1"/>
    </xf>
    <xf numFmtId="164" fontId="80" fillId="0" borderId="0" xfId="0" applyNumberFormat="1" applyFont="1"/>
    <xf numFmtId="0" fontId="0" fillId="0" borderId="0" xfId="0" applyBorder="1" applyAlignment="1"/>
    <xf numFmtId="49" fontId="6" fillId="0" borderId="2" xfId="0" applyNumberFormat="1" applyFont="1" applyBorder="1" applyAlignment="1">
      <alignment horizontal="center" vertical="center" wrapText="1"/>
    </xf>
    <xf numFmtId="49" fontId="34" fillId="0" borderId="2" xfId="0" applyNumberFormat="1" applyFont="1" applyBorder="1" applyAlignment="1">
      <alignment horizontal="center" vertical="center" wrapText="1"/>
    </xf>
    <xf numFmtId="49" fontId="6" fillId="0" borderId="2" xfId="446" applyNumberFormat="1" applyFont="1" applyBorder="1" applyAlignment="1">
      <alignment horizontal="left" vertical="center" wrapText="1"/>
    </xf>
    <xf numFmtId="3" fontId="6" fillId="0" borderId="2" xfId="446" applyNumberFormat="1" applyFont="1" applyBorder="1" applyAlignment="1">
      <alignment vertical="center" wrapText="1"/>
    </xf>
    <xf numFmtId="168" fontId="10" fillId="0" borderId="2" xfId="1" applyNumberFormat="1" applyFont="1" applyFill="1" applyBorder="1" applyAlignment="1">
      <alignment horizontal="center" vertical="center"/>
    </xf>
    <xf numFmtId="0" fontId="34" fillId="0" borderId="2" xfId="0" applyFont="1" applyBorder="1" applyAlignment="1">
      <alignment horizontal="center" vertical="center"/>
    </xf>
    <xf numFmtId="3" fontId="34" fillId="0" borderId="2" xfId="0" applyNumberFormat="1" applyFont="1" applyFill="1" applyBorder="1" applyAlignment="1">
      <alignment horizontal="center" vertical="center" wrapText="1"/>
    </xf>
    <xf numFmtId="0" fontId="34" fillId="0" borderId="0" xfId="0" applyFont="1" applyBorder="1" applyAlignment="1">
      <alignment horizontal="right" vertical="center" wrapText="1"/>
    </xf>
    <xf numFmtId="0" fontId="34" fillId="0" borderId="7" xfId="0" applyFont="1" applyBorder="1" applyAlignment="1">
      <alignment horizontal="center" vertical="center" wrapText="1"/>
    </xf>
    <xf numFmtId="0" fontId="34" fillId="0" borderId="7" xfId="0" applyFont="1" applyFill="1" applyBorder="1" applyAlignment="1">
      <alignment horizontal="center" vertical="center" wrapText="1"/>
    </xf>
    <xf numFmtId="0" fontId="76" fillId="0" borderId="2" xfId="0" applyFont="1" applyBorder="1" applyAlignment="1">
      <alignment horizontal="left" wrapText="1"/>
    </xf>
    <xf numFmtId="0" fontId="34" fillId="0" borderId="0" xfId="0" applyFont="1" applyFill="1" applyBorder="1" applyAlignment="1">
      <alignment horizontal="right" vertical="center" wrapText="1"/>
    </xf>
    <xf numFmtId="0" fontId="34" fillId="0" borderId="0" xfId="0" applyFont="1" applyFill="1" applyAlignment="1">
      <alignment vertical="center"/>
    </xf>
    <xf numFmtId="0" fontId="81" fillId="0" borderId="0" xfId="0" applyFont="1" applyAlignment="1">
      <alignment horizontal="right" vertical="center"/>
    </xf>
    <xf numFmtId="0" fontId="81" fillId="0" borderId="2" xfId="0" applyFont="1" applyFill="1" applyBorder="1" applyAlignment="1">
      <alignment horizontal="center" vertical="center" wrapText="1"/>
    </xf>
    <xf numFmtId="0" fontId="81" fillId="0" borderId="0" xfId="0" applyFont="1"/>
    <xf numFmtId="0" fontId="9" fillId="0" borderId="2" xfId="0" applyFont="1" applyFill="1" applyBorder="1" applyAlignment="1">
      <alignment horizontal="justify" vertical="center" wrapText="1"/>
    </xf>
    <xf numFmtId="0" fontId="83" fillId="0" borderId="2" xfId="0" applyFont="1" applyBorder="1" applyAlignment="1">
      <alignment horizontal="center" vertical="center" wrapText="1"/>
    </xf>
    <xf numFmtId="0" fontId="80" fillId="0" borderId="0" xfId="0" applyFont="1" applyAlignment="1">
      <alignment vertical="center"/>
    </xf>
    <xf numFmtId="0" fontId="84" fillId="0" borderId="0" xfId="0" applyFont="1"/>
    <xf numFmtId="0" fontId="85" fillId="0" borderId="2" xfId="0" applyFont="1" applyBorder="1" applyAlignment="1">
      <alignment horizontal="center" vertical="center" wrapText="1"/>
    </xf>
    <xf numFmtId="43" fontId="6" fillId="0" borderId="2" xfId="1" applyFont="1" applyBorder="1" applyAlignment="1">
      <alignment wrapText="1"/>
    </xf>
    <xf numFmtId="0" fontId="34" fillId="0" borderId="0" xfId="0" applyFont="1" applyFill="1" applyBorder="1" applyAlignment="1">
      <alignment horizontal="center" vertical="center" wrapText="1"/>
    </xf>
    <xf numFmtId="0" fontId="80" fillId="0" borderId="0" xfId="0" applyFont="1" applyFill="1"/>
    <xf numFmtId="0" fontId="85" fillId="0" borderId="2" xfId="0" applyFont="1" applyFill="1" applyBorder="1" applyAlignment="1">
      <alignment horizontal="center" vertical="center" wrapText="1"/>
    </xf>
    <xf numFmtId="3" fontId="80" fillId="0" borderId="0" xfId="0" applyNumberFormat="1" applyFont="1" applyFill="1"/>
    <xf numFmtId="0" fontId="34" fillId="0" borderId="2" xfId="0" applyFont="1" applyFill="1" applyBorder="1" applyAlignment="1">
      <alignment horizontal="center"/>
    </xf>
    <xf numFmtId="0" fontId="81" fillId="0" borderId="2" xfId="0" applyFont="1" applyBorder="1" applyAlignment="1">
      <alignment horizontal="center" vertical="center" wrapText="1"/>
    </xf>
    <xf numFmtId="0" fontId="9" fillId="0" borderId="2" xfId="1133" applyFont="1" applyBorder="1" applyAlignment="1">
      <alignment horizontal="center" vertical="center" wrapText="1"/>
    </xf>
    <xf numFmtId="0" fontId="12" fillId="0" borderId="2" xfId="1133" applyFont="1" applyBorder="1" applyAlignment="1">
      <alignment horizontal="left" vertical="center" wrapText="1"/>
    </xf>
    <xf numFmtId="0" fontId="8" fillId="0" borderId="2" xfId="1133" applyFont="1" applyBorder="1" applyAlignment="1">
      <alignment vertical="center" wrapText="1"/>
    </xf>
    <xf numFmtId="0" fontId="12" fillId="0" borderId="2" xfId="1133" applyFont="1" applyBorder="1" applyAlignment="1">
      <alignment vertical="center" wrapText="1"/>
    </xf>
    <xf numFmtId="0" fontId="6" fillId="0" borderId="2" xfId="1133" applyFont="1" applyBorder="1" applyAlignment="1">
      <alignment vertical="center" wrapText="1"/>
    </xf>
    <xf numFmtId="166" fontId="56" fillId="0" borderId="2" xfId="1131" applyNumberFormat="1" applyFont="1" applyBorder="1" applyAlignment="1">
      <alignment horizontal="right" vertical="center" wrapText="1"/>
    </xf>
    <xf numFmtId="172" fontId="60" fillId="0" borderId="2" xfId="1132" applyNumberFormat="1" applyFont="1" applyFill="1" applyBorder="1" applyAlignment="1" applyProtection="1">
      <alignment horizontal="center" wrapText="1"/>
    </xf>
    <xf numFmtId="0" fontId="6" fillId="0" borderId="2" xfId="1133" applyFont="1" applyBorder="1"/>
    <xf numFmtId="0" fontId="6" fillId="0" borderId="2" xfId="1133" applyFont="1" applyBorder="1" applyAlignment="1">
      <alignment wrapText="1"/>
    </xf>
    <xf numFmtId="166" fontId="25" fillId="0" borderId="2" xfId="1131" applyNumberFormat="1" applyFont="1" applyBorder="1" applyAlignment="1">
      <alignment wrapText="1"/>
    </xf>
    <xf numFmtId="164" fontId="12" fillId="0" borderId="2" xfId="1133" applyNumberFormat="1" applyFont="1" applyBorder="1" applyAlignment="1">
      <alignment vertical="center" wrapText="1"/>
    </xf>
    <xf numFmtId="0" fontId="66" fillId="0" borderId="2" xfId="1131" applyFont="1" applyBorder="1" applyAlignment="1">
      <alignment horizontal="center" vertical="center" wrapText="1"/>
    </xf>
    <xf numFmtId="0" fontId="58" fillId="0" borderId="2" xfId="1131" applyFont="1" applyBorder="1" applyAlignment="1">
      <alignment horizontal="justify" vertical="center" wrapText="1"/>
    </xf>
    <xf numFmtId="0" fontId="56" fillId="0" borderId="2" xfId="1131" applyFont="1" applyBorder="1" applyAlignment="1">
      <alignment horizontal="justify" vertical="center" wrapText="1"/>
    </xf>
    <xf numFmtId="0" fontId="58" fillId="0" borderId="2" xfId="1131" applyFont="1" applyBorder="1" applyAlignment="1">
      <alignment horizontal="center" vertical="center" wrapText="1"/>
    </xf>
    <xf numFmtId="166" fontId="56" fillId="0" borderId="2" xfId="1131" applyNumberFormat="1" applyFont="1" applyBorder="1" applyAlignment="1">
      <alignment vertical="center" wrapText="1"/>
    </xf>
    <xf numFmtId="0" fontId="81" fillId="0" borderId="2" xfId="1131" applyFont="1" applyBorder="1" applyAlignment="1">
      <alignment horizontal="center" vertical="center" wrapText="1"/>
    </xf>
    <xf numFmtId="0" fontId="86" fillId="0" borderId="0" xfId="1131" applyFont="1"/>
    <xf numFmtId="0" fontId="34" fillId="0" borderId="0" xfId="0" applyFont="1" applyAlignment="1">
      <alignment horizontal="right"/>
    </xf>
    <xf numFmtId="0" fontId="81" fillId="0" borderId="3" xfId="0" applyFont="1" applyBorder="1" applyAlignment="1">
      <alignment horizontal="center" vertical="center" wrapText="1"/>
    </xf>
    <xf numFmtId="168" fontId="6" fillId="0" borderId="2" xfId="1" applyNumberFormat="1" applyFont="1" applyBorder="1" applyAlignment="1">
      <alignment horizontal="right" vertical="center" wrapText="1"/>
    </xf>
    <xf numFmtId="0" fontId="34" fillId="0" borderId="0" xfId="0" applyFont="1" applyFill="1" applyAlignment="1">
      <alignment horizontal="right"/>
    </xf>
    <xf numFmtId="0" fontId="34" fillId="0" borderId="23" xfId="0" applyFont="1" applyBorder="1" applyAlignment="1">
      <alignment horizontal="center" vertical="center" wrapText="1"/>
    </xf>
    <xf numFmtId="0" fontId="34" fillId="0" borderId="0" xfId="0" applyFont="1" applyAlignment="1">
      <alignment horizontal="right" vertical="center" wrapText="1"/>
    </xf>
    <xf numFmtId="0" fontId="74" fillId="0" borderId="0" xfId="0" applyFont="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40"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22" xfId="0" applyFont="1" applyFill="1" applyBorder="1" applyAlignment="1">
      <alignment horizontal="left" vertical="center" wrapText="1"/>
    </xf>
    <xf numFmtId="0" fontId="63" fillId="0" borderId="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11" fillId="0" borderId="0" xfId="0" applyFont="1" applyBorder="1" applyAlignment="1">
      <alignment horizontal="left" vertical="center" wrapText="1"/>
    </xf>
    <xf numFmtId="0" fontId="63"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0" xfId="0" applyFont="1" applyFill="1" applyAlignment="1">
      <alignment horizontal="left" vertical="center" wrapText="1"/>
    </xf>
    <xf numFmtId="0" fontId="6" fillId="0" borderId="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Alignment="1">
      <alignment horizontal="left"/>
    </xf>
    <xf numFmtId="49" fontId="6" fillId="0" borderId="0" xfId="0" applyNumberFormat="1" applyFont="1" applyFill="1" applyBorder="1" applyAlignment="1">
      <alignment horizontal="left" wrapText="1"/>
    </xf>
    <xf numFmtId="49" fontId="6" fillId="0" borderId="0" xfId="0" applyNumberFormat="1" applyFont="1" applyFill="1" applyAlignment="1">
      <alignment horizontal="left"/>
    </xf>
    <xf numFmtId="49" fontId="6" fillId="0" borderId="0" xfId="0" applyNumberFormat="1" applyFont="1" applyFill="1" applyBorder="1" applyAlignment="1">
      <alignment wrapText="1"/>
    </xf>
    <xf numFmtId="0" fontId="6" fillId="0" borderId="0" xfId="0" applyFont="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0" xfId="0" applyFont="1" applyBorder="1" applyAlignment="1">
      <alignment horizontal="left" vertical="center"/>
    </xf>
    <xf numFmtId="49" fontId="6" fillId="0" borderId="0" xfId="0" applyNumberFormat="1" applyFont="1" applyAlignment="1">
      <alignment horizontal="left"/>
    </xf>
    <xf numFmtId="0" fontId="6" fillId="0" borderId="0" xfId="0" applyFont="1" applyBorder="1" applyAlignment="1">
      <alignment horizontal="left" vertical="center" wrapText="1"/>
    </xf>
    <xf numFmtId="0" fontId="6" fillId="0" borderId="0" xfId="0" applyFont="1" applyBorder="1" applyAlignment="1">
      <alignment wrapText="1"/>
    </xf>
    <xf numFmtId="0" fontId="6" fillId="0" borderId="0" xfId="0" applyFont="1" applyBorder="1" applyAlignment="1">
      <alignment horizontal="justify" vertical="center" wrapText="1"/>
    </xf>
    <xf numFmtId="49" fontId="6" fillId="0" borderId="0" xfId="0" applyNumberFormat="1" applyFont="1" applyBorder="1" applyAlignment="1">
      <alignment horizontal="left" vertical="center" wrapText="1"/>
    </xf>
    <xf numFmtId="3" fontId="6" fillId="0" borderId="0" xfId="0" applyNumberFormat="1" applyFont="1" applyBorder="1" applyAlignment="1">
      <alignment horizontal="justify" vertical="center" wrapText="1"/>
    </xf>
    <xf numFmtId="0" fontId="6" fillId="0" borderId="0" xfId="0" applyFont="1" applyFill="1" applyBorder="1" applyAlignment="1">
      <alignment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6" fillId="0" borderId="18" xfId="0" applyFont="1" applyFill="1" applyBorder="1" applyAlignment="1">
      <alignment horizontal="left"/>
    </xf>
    <xf numFmtId="0" fontId="6" fillId="0" borderId="0" xfId="0" applyFont="1" applyAlignment="1">
      <alignment horizontal="left" wrapText="1"/>
    </xf>
    <xf numFmtId="0" fontId="6" fillId="0" borderId="0" xfId="0" applyFont="1" applyFill="1" applyBorder="1" applyAlignment="1">
      <alignment horizontal="left" vertical="center" wrapText="1"/>
    </xf>
    <xf numFmtId="0" fontId="32" fillId="0" borderId="0" xfId="0" applyFont="1" applyBorder="1" applyAlignment="1">
      <alignment horizontal="left" vertical="center" wrapText="1"/>
    </xf>
    <xf numFmtId="0" fontId="6" fillId="0" borderId="0" xfId="0" applyFont="1" applyFill="1" applyAlignment="1">
      <alignment horizontal="left" vertical="top" wrapText="1"/>
    </xf>
    <xf numFmtId="0" fontId="6" fillId="0" borderId="0" xfId="0" applyFont="1" applyFill="1" applyAlignment="1">
      <alignment horizontal="left"/>
    </xf>
    <xf numFmtId="0" fontId="56" fillId="0" borderId="2" xfId="0" applyFont="1" applyFill="1" applyBorder="1" applyAlignment="1">
      <alignment horizontal="left" vertical="center" wrapText="1"/>
    </xf>
    <xf numFmtId="0" fontId="56"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71" fillId="0" borderId="4" xfId="0" applyFont="1" applyBorder="1" applyAlignment="1">
      <alignment horizontal="left" vertical="center" wrapText="1"/>
    </xf>
    <xf numFmtId="0" fontId="71" fillId="0" borderId="22" xfId="0" applyFont="1" applyBorder="1" applyAlignment="1">
      <alignment horizontal="left" vertical="center" wrapText="1"/>
    </xf>
    <xf numFmtId="0" fontId="71" fillId="0" borderId="5" xfId="0" applyFont="1" applyBorder="1" applyAlignment="1">
      <alignment horizontal="left" vertical="center" wrapText="1"/>
    </xf>
    <xf numFmtId="0" fontId="6" fillId="0" borderId="0" xfId="0" applyFont="1"/>
    <xf numFmtId="0" fontId="6" fillId="0" borderId="0" xfId="0" applyFont="1" applyAlignment="1">
      <alignment wrapText="1"/>
    </xf>
    <xf numFmtId="0" fontId="6" fillId="0" borderId="0" xfId="0" applyFont="1" applyBorder="1" applyAlignment="1">
      <alignment vertical="center" wrapText="1"/>
    </xf>
    <xf numFmtId="0" fontId="8"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11" fillId="0" borderId="0" xfId="0" applyFont="1" applyAlignment="1">
      <alignment horizontal="left"/>
    </xf>
    <xf numFmtId="0" fontId="39"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56" fillId="0" borderId="2" xfId="0" applyFont="1" applyBorder="1" applyAlignment="1">
      <alignment horizontal="center" vertical="center" wrapText="1"/>
    </xf>
    <xf numFmtId="0" fontId="62" fillId="0" borderId="0" xfId="1131" applyFont="1" applyBorder="1" applyAlignment="1">
      <alignment horizontal="left" vertical="top" wrapText="1"/>
    </xf>
    <xf numFmtId="0" fontId="56" fillId="0" borderId="0" xfId="1131" applyFont="1" applyBorder="1" applyAlignment="1">
      <alignment horizontal="left" wrapText="1"/>
    </xf>
    <xf numFmtId="0" fontId="56" fillId="0" borderId="0" xfId="1131" applyFont="1" applyBorder="1" applyAlignment="1">
      <alignment wrapText="1"/>
    </xf>
    <xf numFmtId="0" fontId="0" fillId="0" borderId="0" xfId="0" applyBorder="1" applyAlignment="1">
      <alignment wrapText="1"/>
    </xf>
    <xf numFmtId="0" fontId="9" fillId="0" borderId="2" xfId="0" applyFont="1" applyBorder="1" applyAlignment="1">
      <alignment horizontal="center" vertical="center" wrapText="1"/>
    </xf>
    <xf numFmtId="0" fontId="66" fillId="0" borderId="2" xfId="0" applyFont="1" applyBorder="1" applyAlignment="1">
      <alignment horizontal="center" vertical="center" wrapText="1"/>
    </xf>
    <xf numFmtId="0" fontId="56" fillId="0" borderId="0" xfId="0" applyFont="1" applyBorder="1" applyAlignment="1">
      <alignment horizontal="left" vertical="center" wrapText="1"/>
    </xf>
    <xf numFmtId="0" fontId="8" fillId="0" borderId="0" xfId="0" applyFont="1" applyFill="1" applyBorder="1" applyAlignment="1">
      <alignment wrapText="1"/>
    </xf>
    <xf numFmtId="0" fontId="6" fillId="0" borderId="2" xfId="0" applyFont="1" applyFill="1" applyBorder="1" applyAlignment="1">
      <alignment horizontal="center" vertical="center" wrapText="1"/>
    </xf>
    <xf numFmtId="0" fontId="8" fillId="0" borderId="0" xfId="0" applyFont="1" applyBorder="1" applyAlignment="1">
      <alignment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0" xfId="0" applyFont="1" applyBorder="1" applyAlignment="1">
      <alignment horizontal="center" wrapText="1"/>
    </xf>
    <xf numFmtId="0" fontId="6" fillId="0" borderId="3" xfId="0" applyFont="1" applyBorder="1" applyAlignment="1">
      <alignment horizontal="center" vertical="center" wrapText="1"/>
    </xf>
  </cellXfs>
  <cellStyles count="1183">
    <cellStyle name="20% - Акцент1 1" xfId="4"/>
    <cellStyle name="20% - Акцент1 10" xfId="5"/>
    <cellStyle name="20% - Акцент1 11" xfId="6"/>
    <cellStyle name="20% - Акцент1 12" xfId="7"/>
    <cellStyle name="20% - Акцент1 13" xfId="8"/>
    <cellStyle name="20% - Акцент1 14" xfId="9"/>
    <cellStyle name="20% - Акцент1 15" xfId="10"/>
    <cellStyle name="20% - Акцент1 16" xfId="11"/>
    <cellStyle name="20% - Акцент1 17" xfId="12"/>
    <cellStyle name="20% - Акцент1 18" xfId="13"/>
    <cellStyle name="20% - Акцент1 19" xfId="14"/>
    <cellStyle name="20% - Акцент1 2" xfId="15"/>
    <cellStyle name="20% - Акцент1 20" xfId="16"/>
    <cellStyle name="20% - Акцент1 21" xfId="17"/>
    <cellStyle name="20% - Акцент1 22" xfId="18"/>
    <cellStyle name="20% - Акцент1 23" xfId="19"/>
    <cellStyle name="20% - Акцент1 24" xfId="20"/>
    <cellStyle name="20% - Акцент1 25" xfId="1137"/>
    <cellStyle name="20% - Акцент1 26" xfId="1155"/>
    <cellStyle name="20% - Акцент1 27" xfId="1156"/>
    <cellStyle name="20% - Акцент1 3" xfId="21"/>
    <cellStyle name="20% - Акцент1 4" xfId="22"/>
    <cellStyle name="20% - Акцент1 5" xfId="23"/>
    <cellStyle name="20% - Акцент1 6" xfId="24"/>
    <cellStyle name="20% - Акцент1 7" xfId="25"/>
    <cellStyle name="20% - Акцент1 8" xfId="26"/>
    <cellStyle name="20% - Акцент1 9" xfId="27"/>
    <cellStyle name="20% - Акцент2 1" xfId="28"/>
    <cellStyle name="20% - Акцент2 10" xfId="29"/>
    <cellStyle name="20% - Акцент2 11" xfId="30"/>
    <cellStyle name="20% - Акцент2 12" xfId="31"/>
    <cellStyle name="20% - Акцент2 13" xfId="32"/>
    <cellStyle name="20% - Акцент2 14" xfId="33"/>
    <cellStyle name="20% - Акцент2 15" xfId="34"/>
    <cellStyle name="20% - Акцент2 16" xfId="35"/>
    <cellStyle name="20% - Акцент2 17" xfId="36"/>
    <cellStyle name="20% - Акцент2 18" xfId="37"/>
    <cellStyle name="20% - Акцент2 19" xfId="38"/>
    <cellStyle name="20% - Акцент2 2" xfId="39"/>
    <cellStyle name="20% - Акцент2 20" xfId="40"/>
    <cellStyle name="20% - Акцент2 21" xfId="41"/>
    <cellStyle name="20% - Акцент2 22" xfId="42"/>
    <cellStyle name="20% - Акцент2 23" xfId="43"/>
    <cellStyle name="20% - Акцент2 24" xfId="44"/>
    <cellStyle name="20% - Акцент2 25" xfId="1138"/>
    <cellStyle name="20% - Акцент2 26" xfId="1157"/>
    <cellStyle name="20% - Акцент2 27" xfId="1158"/>
    <cellStyle name="20% - Акцент2 3" xfId="45"/>
    <cellStyle name="20% - Акцент2 4" xfId="46"/>
    <cellStyle name="20% - Акцент2 5" xfId="47"/>
    <cellStyle name="20% - Акцент2 6" xfId="48"/>
    <cellStyle name="20% - Акцент2 7" xfId="49"/>
    <cellStyle name="20% - Акцент2 8" xfId="50"/>
    <cellStyle name="20% - Акцент2 9" xfId="51"/>
    <cellStyle name="20% - Акцент3 1" xfId="52"/>
    <cellStyle name="20% - Акцент3 10" xfId="53"/>
    <cellStyle name="20% - Акцент3 11" xfId="54"/>
    <cellStyle name="20% - Акцент3 12" xfId="55"/>
    <cellStyle name="20% - Акцент3 13" xfId="56"/>
    <cellStyle name="20% - Акцент3 14" xfId="57"/>
    <cellStyle name="20% - Акцент3 15" xfId="58"/>
    <cellStyle name="20% - Акцент3 16" xfId="59"/>
    <cellStyle name="20% - Акцент3 17" xfId="60"/>
    <cellStyle name="20% - Акцент3 18" xfId="61"/>
    <cellStyle name="20% - Акцент3 19" xfId="62"/>
    <cellStyle name="20% - Акцент3 2" xfId="63"/>
    <cellStyle name="20% - Акцент3 20" xfId="64"/>
    <cellStyle name="20% - Акцент3 21" xfId="65"/>
    <cellStyle name="20% - Акцент3 22" xfId="66"/>
    <cellStyle name="20% - Акцент3 23" xfId="67"/>
    <cellStyle name="20% - Акцент3 24" xfId="68"/>
    <cellStyle name="20% - Акцент3 25" xfId="1139"/>
    <cellStyle name="20% - Акцент3 26" xfId="1159"/>
    <cellStyle name="20% - Акцент3 27" xfId="1160"/>
    <cellStyle name="20% - Акцент3 3" xfId="69"/>
    <cellStyle name="20% - Акцент3 4" xfId="70"/>
    <cellStyle name="20% - Акцент3 5" xfId="71"/>
    <cellStyle name="20% - Акцент3 6" xfId="72"/>
    <cellStyle name="20% - Акцент3 7" xfId="73"/>
    <cellStyle name="20% - Акцент3 8" xfId="74"/>
    <cellStyle name="20% - Акцент3 9" xfId="75"/>
    <cellStyle name="20% - Акцент4 1" xfId="76"/>
    <cellStyle name="20% - Акцент4 10" xfId="77"/>
    <cellStyle name="20% - Акцент4 11" xfId="78"/>
    <cellStyle name="20% - Акцент4 12" xfId="79"/>
    <cellStyle name="20% - Акцент4 13" xfId="80"/>
    <cellStyle name="20% - Акцент4 14" xfId="81"/>
    <cellStyle name="20% - Акцент4 15" xfId="82"/>
    <cellStyle name="20% - Акцент4 16" xfId="83"/>
    <cellStyle name="20% - Акцент4 17" xfId="84"/>
    <cellStyle name="20% - Акцент4 18" xfId="85"/>
    <cellStyle name="20% - Акцент4 19" xfId="86"/>
    <cellStyle name="20% - Акцент4 2" xfId="87"/>
    <cellStyle name="20% - Акцент4 20" xfId="88"/>
    <cellStyle name="20% - Акцент4 21" xfId="89"/>
    <cellStyle name="20% - Акцент4 22" xfId="90"/>
    <cellStyle name="20% - Акцент4 23" xfId="91"/>
    <cellStyle name="20% - Акцент4 24" xfId="92"/>
    <cellStyle name="20% - Акцент4 25" xfId="1140"/>
    <cellStyle name="20% - Акцент4 26" xfId="1161"/>
    <cellStyle name="20% - Акцент4 27" xfId="1162"/>
    <cellStyle name="20% - Акцент4 3" xfId="93"/>
    <cellStyle name="20% - Акцент4 4" xfId="94"/>
    <cellStyle name="20% - Акцент4 5" xfId="95"/>
    <cellStyle name="20% - Акцент4 6" xfId="96"/>
    <cellStyle name="20% - Акцент4 7" xfId="97"/>
    <cellStyle name="20% - Акцент4 8" xfId="98"/>
    <cellStyle name="20% - Акцент4 9" xfId="99"/>
    <cellStyle name="20% - Акцент5 1" xfId="100"/>
    <cellStyle name="20% - Акцент5 10" xfId="101"/>
    <cellStyle name="20% - Акцент5 11" xfId="102"/>
    <cellStyle name="20% - Акцент5 12" xfId="103"/>
    <cellStyle name="20% - Акцент5 13" xfId="104"/>
    <cellStyle name="20% - Акцент5 14" xfId="105"/>
    <cellStyle name="20% - Акцент5 15" xfId="106"/>
    <cellStyle name="20% - Акцент5 16" xfId="107"/>
    <cellStyle name="20% - Акцент5 17" xfId="108"/>
    <cellStyle name="20% - Акцент5 18" xfId="109"/>
    <cellStyle name="20% - Акцент5 19" xfId="110"/>
    <cellStyle name="20% - Акцент5 2" xfId="111"/>
    <cellStyle name="20% - Акцент5 20" xfId="112"/>
    <cellStyle name="20% - Акцент5 21" xfId="113"/>
    <cellStyle name="20% - Акцент5 22" xfId="114"/>
    <cellStyle name="20% - Акцент5 23" xfId="115"/>
    <cellStyle name="20% - Акцент5 24" xfId="116"/>
    <cellStyle name="20% - Акцент5 25" xfId="1141"/>
    <cellStyle name="20% - Акцент5 26" xfId="1163"/>
    <cellStyle name="20% - Акцент5 27" xfId="1164"/>
    <cellStyle name="20% - Акцент5 3" xfId="117"/>
    <cellStyle name="20% - Акцент5 4" xfId="118"/>
    <cellStyle name="20% - Акцент5 5" xfId="119"/>
    <cellStyle name="20% - Акцент5 6" xfId="120"/>
    <cellStyle name="20% - Акцент5 7" xfId="121"/>
    <cellStyle name="20% - Акцент5 8" xfId="122"/>
    <cellStyle name="20% - Акцент5 9" xfId="123"/>
    <cellStyle name="20% - Акцент6 1" xfId="124"/>
    <cellStyle name="20% - Акцент6 10" xfId="125"/>
    <cellStyle name="20% - Акцент6 11" xfId="126"/>
    <cellStyle name="20% - Акцент6 12" xfId="127"/>
    <cellStyle name="20% - Акцент6 13" xfId="128"/>
    <cellStyle name="20% - Акцент6 14" xfId="129"/>
    <cellStyle name="20% - Акцент6 15" xfId="130"/>
    <cellStyle name="20% - Акцент6 16" xfId="131"/>
    <cellStyle name="20% - Акцент6 17" xfId="132"/>
    <cellStyle name="20% - Акцент6 18" xfId="133"/>
    <cellStyle name="20% - Акцент6 19" xfId="134"/>
    <cellStyle name="20% - Акцент6 2" xfId="135"/>
    <cellStyle name="20% - Акцент6 20" xfId="136"/>
    <cellStyle name="20% - Акцент6 21" xfId="137"/>
    <cellStyle name="20% - Акцент6 22" xfId="138"/>
    <cellStyle name="20% - Акцент6 23" xfId="139"/>
    <cellStyle name="20% - Акцент6 24" xfId="140"/>
    <cellStyle name="20% - Акцент6 25" xfId="1142"/>
    <cellStyle name="20% - Акцент6 26" xfId="1165"/>
    <cellStyle name="20% - Акцент6 27" xfId="1166"/>
    <cellStyle name="20% - Акцент6 3" xfId="141"/>
    <cellStyle name="20% - Акцент6 4" xfId="142"/>
    <cellStyle name="20% - Акцент6 5" xfId="143"/>
    <cellStyle name="20% - Акцент6 6" xfId="144"/>
    <cellStyle name="20% - Акцент6 7" xfId="145"/>
    <cellStyle name="20% - Акцент6 8" xfId="146"/>
    <cellStyle name="20% - Акцент6 9" xfId="147"/>
    <cellStyle name="40% - Акцент1 1" xfId="148"/>
    <cellStyle name="40% - Акцент1 10" xfId="149"/>
    <cellStyle name="40% - Акцент1 11" xfId="150"/>
    <cellStyle name="40% - Акцент1 12" xfId="151"/>
    <cellStyle name="40% - Акцент1 13" xfId="152"/>
    <cellStyle name="40% - Акцент1 14" xfId="153"/>
    <cellStyle name="40% - Акцент1 15" xfId="154"/>
    <cellStyle name="40% - Акцент1 16" xfId="155"/>
    <cellStyle name="40% - Акцент1 17" xfId="156"/>
    <cellStyle name="40% - Акцент1 18" xfId="157"/>
    <cellStyle name="40% - Акцент1 19" xfId="158"/>
    <cellStyle name="40% - Акцент1 2" xfId="159"/>
    <cellStyle name="40% - Акцент1 20" xfId="160"/>
    <cellStyle name="40% - Акцент1 21" xfId="161"/>
    <cellStyle name="40% - Акцент1 22" xfId="162"/>
    <cellStyle name="40% - Акцент1 23" xfId="163"/>
    <cellStyle name="40% - Акцент1 24" xfId="164"/>
    <cellStyle name="40% - Акцент1 25" xfId="1143"/>
    <cellStyle name="40% - Акцент1 26" xfId="1167"/>
    <cellStyle name="40% - Акцент1 27" xfId="1168"/>
    <cellStyle name="40% - Акцент1 3" xfId="165"/>
    <cellStyle name="40% - Акцент1 4" xfId="166"/>
    <cellStyle name="40% - Акцент1 5" xfId="167"/>
    <cellStyle name="40% - Акцент1 6" xfId="168"/>
    <cellStyle name="40% - Акцент1 7" xfId="169"/>
    <cellStyle name="40% - Акцент1 8" xfId="170"/>
    <cellStyle name="40% - Акцент1 9" xfId="171"/>
    <cellStyle name="40% - Акцент2 1" xfId="172"/>
    <cellStyle name="40% - Акцент2 10" xfId="173"/>
    <cellStyle name="40% - Акцент2 11" xfId="174"/>
    <cellStyle name="40% - Акцент2 12" xfId="175"/>
    <cellStyle name="40% - Акцент2 13" xfId="176"/>
    <cellStyle name="40% - Акцент2 14" xfId="177"/>
    <cellStyle name="40% - Акцент2 15" xfId="178"/>
    <cellStyle name="40% - Акцент2 16" xfId="179"/>
    <cellStyle name="40% - Акцент2 17" xfId="180"/>
    <cellStyle name="40% - Акцент2 18" xfId="181"/>
    <cellStyle name="40% - Акцент2 19" xfId="182"/>
    <cellStyle name="40% - Акцент2 2" xfId="183"/>
    <cellStyle name="40% - Акцент2 20" xfId="184"/>
    <cellStyle name="40% - Акцент2 21" xfId="185"/>
    <cellStyle name="40% - Акцент2 22" xfId="186"/>
    <cellStyle name="40% - Акцент2 23" xfId="187"/>
    <cellStyle name="40% - Акцент2 24" xfId="188"/>
    <cellStyle name="40% - Акцент2 25" xfId="1144"/>
    <cellStyle name="40% - Акцент2 26" xfId="1169"/>
    <cellStyle name="40% - Акцент2 27" xfId="1170"/>
    <cellStyle name="40% - Акцент2 3" xfId="189"/>
    <cellStyle name="40% - Акцент2 4" xfId="190"/>
    <cellStyle name="40% - Акцент2 5" xfId="191"/>
    <cellStyle name="40% - Акцент2 6" xfId="192"/>
    <cellStyle name="40% - Акцент2 7" xfId="193"/>
    <cellStyle name="40% - Акцент2 8" xfId="194"/>
    <cellStyle name="40% - Акцент2 9" xfId="195"/>
    <cellStyle name="40% - Акцент3 1" xfId="196"/>
    <cellStyle name="40% - Акцент3 10" xfId="197"/>
    <cellStyle name="40% - Акцент3 11" xfId="198"/>
    <cellStyle name="40% - Акцент3 12" xfId="199"/>
    <cellStyle name="40% - Акцент3 13" xfId="200"/>
    <cellStyle name="40% - Акцент3 14" xfId="201"/>
    <cellStyle name="40% - Акцент3 15" xfId="202"/>
    <cellStyle name="40% - Акцент3 16" xfId="203"/>
    <cellStyle name="40% - Акцент3 17" xfId="204"/>
    <cellStyle name="40% - Акцент3 18" xfId="205"/>
    <cellStyle name="40% - Акцент3 19" xfId="206"/>
    <cellStyle name="40% - Акцент3 2" xfId="207"/>
    <cellStyle name="40% - Акцент3 20" xfId="208"/>
    <cellStyle name="40% - Акцент3 21" xfId="209"/>
    <cellStyle name="40% - Акцент3 22" xfId="210"/>
    <cellStyle name="40% - Акцент3 23" xfId="211"/>
    <cellStyle name="40% - Акцент3 24" xfId="212"/>
    <cellStyle name="40% - Акцент3 25" xfId="1145"/>
    <cellStyle name="40% - Акцент3 26" xfId="1171"/>
    <cellStyle name="40% - Акцент3 27" xfId="1172"/>
    <cellStyle name="40% - Акцент3 3" xfId="213"/>
    <cellStyle name="40% - Акцент3 4" xfId="214"/>
    <cellStyle name="40% - Акцент3 5" xfId="215"/>
    <cellStyle name="40% - Акцент3 6" xfId="216"/>
    <cellStyle name="40% - Акцент3 7" xfId="217"/>
    <cellStyle name="40% - Акцент3 8" xfId="218"/>
    <cellStyle name="40% - Акцент3 9" xfId="219"/>
    <cellStyle name="40% - Акцент4 1" xfId="220"/>
    <cellStyle name="40% - Акцент4 10" xfId="221"/>
    <cellStyle name="40% - Акцент4 11" xfId="222"/>
    <cellStyle name="40% - Акцент4 12" xfId="223"/>
    <cellStyle name="40% - Акцент4 13" xfId="224"/>
    <cellStyle name="40% - Акцент4 14" xfId="225"/>
    <cellStyle name="40% - Акцент4 15" xfId="226"/>
    <cellStyle name="40% - Акцент4 16" xfId="227"/>
    <cellStyle name="40% - Акцент4 17" xfId="228"/>
    <cellStyle name="40% - Акцент4 18" xfId="229"/>
    <cellStyle name="40% - Акцент4 19" xfId="230"/>
    <cellStyle name="40% - Акцент4 2" xfId="231"/>
    <cellStyle name="40% - Акцент4 20" xfId="232"/>
    <cellStyle name="40% - Акцент4 21" xfId="233"/>
    <cellStyle name="40% - Акцент4 22" xfId="234"/>
    <cellStyle name="40% - Акцент4 23" xfId="235"/>
    <cellStyle name="40% - Акцент4 24" xfId="236"/>
    <cellStyle name="40% - Акцент4 25" xfId="1146"/>
    <cellStyle name="40% - Акцент4 26" xfId="1173"/>
    <cellStyle name="40% - Акцент4 27" xfId="1174"/>
    <cellStyle name="40% - Акцент4 3" xfId="237"/>
    <cellStyle name="40% - Акцент4 4" xfId="238"/>
    <cellStyle name="40% - Акцент4 5" xfId="239"/>
    <cellStyle name="40% - Акцент4 6" xfId="240"/>
    <cellStyle name="40% - Акцент4 7" xfId="241"/>
    <cellStyle name="40% - Акцент4 8" xfId="242"/>
    <cellStyle name="40% - Акцент4 9" xfId="243"/>
    <cellStyle name="40% - Акцент5 1" xfId="244"/>
    <cellStyle name="40% - Акцент5 10" xfId="245"/>
    <cellStyle name="40% - Акцент5 11" xfId="246"/>
    <cellStyle name="40% - Акцент5 12" xfId="247"/>
    <cellStyle name="40% - Акцент5 13" xfId="248"/>
    <cellStyle name="40% - Акцент5 14" xfId="249"/>
    <cellStyle name="40% - Акцент5 15" xfId="250"/>
    <cellStyle name="40% - Акцент5 16" xfId="251"/>
    <cellStyle name="40% - Акцент5 17" xfId="252"/>
    <cellStyle name="40% - Акцент5 18" xfId="253"/>
    <cellStyle name="40% - Акцент5 19" xfId="254"/>
    <cellStyle name="40% - Акцент5 2" xfId="255"/>
    <cellStyle name="40% - Акцент5 20" xfId="256"/>
    <cellStyle name="40% - Акцент5 21" xfId="257"/>
    <cellStyle name="40% - Акцент5 22" xfId="258"/>
    <cellStyle name="40% - Акцент5 23" xfId="259"/>
    <cellStyle name="40% - Акцент5 24" xfId="260"/>
    <cellStyle name="40% - Акцент5 25" xfId="1147"/>
    <cellStyle name="40% - Акцент5 26" xfId="1175"/>
    <cellStyle name="40% - Акцент5 27" xfId="1176"/>
    <cellStyle name="40% - Акцент5 3" xfId="261"/>
    <cellStyle name="40% - Акцент5 4" xfId="262"/>
    <cellStyle name="40% - Акцент5 5" xfId="263"/>
    <cellStyle name="40% - Акцент5 6" xfId="264"/>
    <cellStyle name="40% - Акцент5 7" xfId="265"/>
    <cellStyle name="40% - Акцент5 8" xfId="266"/>
    <cellStyle name="40% - Акцент5 9" xfId="267"/>
    <cellStyle name="40% - Акцент6 1" xfId="268"/>
    <cellStyle name="40% - Акцент6 10" xfId="269"/>
    <cellStyle name="40% - Акцент6 11" xfId="270"/>
    <cellStyle name="40% - Акцент6 12" xfId="271"/>
    <cellStyle name="40% - Акцент6 13" xfId="272"/>
    <cellStyle name="40% - Акцент6 14" xfId="273"/>
    <cellStyle name="40% - Акцент6 15" xfId="274"/>
    <cellStyle name="40% - Акцент6 16" xfId="275"/>
    <cellStyle name="40% - Акцент6 17" xfId="276"/>
    <cellStyle name="40% - Акцент6 18" xfId="277"/>
    <cellStyle name="40% - Акцент6 19" xfId="278"/>
    <cellStyle name="40% - Акцент6 2" xfId="279"/>
    <cellStyle name="40% - Акцент6 20" xfId="280"/>
    <cellStyle name="40% - Акцент6 21" xfId="281"/>
    <cellStyle name="40% - Акцент6 22" xfId="282"/>
    <cellStyle name="40% - Акцент6 23" xfId="283"/>
    <cellStyle name="40% - Акцент6 24" xfId="284"/>
    <cellStyle name="40% - Акцент6 25" xfId="1148"/>
    <cellStyle name="40% - Акцент6 26" xfId="1177"/>
    <cellStyle name="40% - Акцент6 27" xfId="1178"/>
    <cellStyle name="40% - Акцент6 3" xfId="285"/>
    <cellStyle name="40% - Акцент6 4" xfId="286"/>
    <cellStyle name="40% - Акцент6 5" xfId="287"/>
    <cellStyle name="40% - Акцент6 6" xfId="288"/>
    <cellStyle name="40% - Акцент6 7" xfId="289"/>
    <cellStyle name="40% - Акцент6 8" xfId="290"/>
    <cellStyle name="40% - Акцент6 9" xfId="291"/>
    <cellStyle name="60% - Акцент1 1" xfId="292"/>
    <cellStyle name="60% - Акцент1 10" xfId="293"/>
    <cellStyle name="60% - Акцент1 11" xfId="294"/>
    <cellStyle name="60% - Акцент1 12" xfId="295"/>
    <cellStyle name="60% - Акцент1 13" xfId="296"/>
    <cellStyle name="60% - Акцент1 14" xfId="297"/>
    <cellStyle name="60% - Акцент1 15" xfId="298"/>
    <cellStyle name="60% - Акцент1 16" xfId="299"/>
    <cellStyle name="60% - Акцент1 17" xfId="300"/>
    <cellStyle name="60% - Акцент1 18" xfId="301"/>
    <cellStyle name="60% - Акцент1 19" xfId="302"/>
    <cellStyle name="60% - Акцент1 2" xfId="303"/>
    <cellStyle name="60% - Акцент1 20" xfId="304"/>
    <cellStyle name="60% - Акцент1 21" xfId="305"/>
    <cellStyle name="60% - Акцент1 22" xfId="306"/>
    <cellStyle name="60% - Акцент1 23" xfId="307"/>
    <cellStyle name="60% - Акцент1 24" xfId="308"/>
    <cellStyle name="60% - Акцент1 3" xfId="309"/>
    <cellStyle name="60% - Акцент1 4" xfId="310"/>
    <cellStyle name="60% - Акцент1 5" xfId="311"/>
    <cellStyle name="60% - Акцент1 6" xfId="312"/>
    <cellStyle name="60% - Акцент1 7" xfId="313"/>
    <cellStyle name="60% - Акцент1 8" xfId="314"/>
    <cellStyle name="60% - Акцент1 9" xfId="315"/>
    <cellStyle name="60% - Акцент2 1" xfId="316"/>
    <cellStyle name="60% - Акцент2 10" xfId="317"/>
    <cellStyle name="60% - Акцент2 11" xfId="318"/>
    <cellStyle name="60% - Акцент2 12" xfId="319"/>
    <cellStyle name="60% - Акцент2 13" xfId="320"/>
    <cellStyle name="60% - Акцент2 14" xfId="321"/>
    <cellStyle name="60% - Акцент2 15" xfId="322"/>
    <cellStyle name="60% - Акцент2 16" xfId="323"/>
    <cellStyle name="60% - Акцент2 17" xfId="324"/>
    <cellStyle name="60% - Акцент2 18" xfId="325"/>
    <cellStyle name="60% - Акцент2 19" xfId="326"/>
    <cellStyle name="60% - Акцент2 2" xfId="327"/>
    <cellStyle name="60% - Акцент2 20" xfId="328"/>
    <cellStyle name="60% - Акцент2 21" xfId="329"/>
    <cellStyle name="60% - Акцент2 22" xfId="330"/>
    <cellStyle name="60% - Акцент2 23" xfId="331"/>
    <cellStyle name="60% - Акцент2 24" xfId="332"/>
    <cellStyle name="60% - Акцент2 3" xfId="333"/>
    <cellStyle name="60% - Акцент2 4" xfId="334"/>
    <cellStyle name="60% - Акцент2 5" xfId="335"/>
    <cellStyle name="60% - Акцент2 6" xfId="336"/>
    <cellStyle name="60% - Акцент2 7" xfId="337"/>
    <cellStyle name="60% - Акцент2 8" xfId="338"/>
    <cellStyle name="60% - Акцент2 9" xfId="339"/>
    <cellStyle name="60% - Акцент3 1" xfId="340"/>
    <cellStyle name="60% - Акцент3 10" xfId="341"/>
    <cellStyle name="60% - Акцент3 11" xfId="342"/>
    <cellStyle name="60% - Акцент3 12" xfId="343"/>
    <cellStyle name="60% - Акцент3 13" xfId="344"/>
    <cellStyle name="60% - Акцент3 14" xfId="345"/>
    <cellStyle name="60% - Акцент3 15" xfId="346"/>
    <cellStyle name="60% - Акцент3 16" xfId="347"/>
    <cellStyle name="60% - Акцент3 17" xfId="348"/>
    <cellStyle name="60% - Акцент3 18" xfId="349"/>
    <cellStyle name="60% - Акцент3 19" xfId="350"/>
    <cellStyle name="60% - Акцент3 2" xfId="351"/>
    <cellStyle name="60% - Акцент3 20" xfId="352"/>
    <cellStyle name="60% - Акцент3 21" xfId="353"/>
    <cellStyle name="60% - Акцент3 22" xfId="354"/>
    <cellStyle name="60% - Акцент3 23" xfId="355"/>
    <cellStyle name="60% - Акцент3 24" xfId="356"/>
    <cellStyle name="60% - Акцент3 3" xfId="357"/>
    <cellStyle name="60% - Акцент3 4" xfId="358"/>
    <cellStyle name="60% - Акцент3 5" xfId="359"/>
    <cellStyle name="60% - Акцент3 6" xfId="360"/>
    <cellStyle name="60% - Акцент3 7" xfId="361"/>
    <cellStyle name="60% - Акцент3 8" xfId="362"/>
    <cellStyle name="60% - Акцент3 9" xfId="363"/>
    <cellStyle name="60% - Акцент4 1" xfId="364"/>
    <cellStyle name="60% - Акцент4 10" xfId="365"/>
    <cellStyle name="60% - Акцент4 11" xfId="366"/>
    <cellStyle name="60% - Акцент4 12" xfId="367"/>
    <cellStyle name="60% - Акцент4 13" xfId="368"/>
    <cellStyle name="60% - Акцент4 14" xfId="369"/>
    <cellStyle name="60% - Акцент4 15" xfId="370"/>
    <cellStyle name="60% - Акцент4 16" xfId="371"/>
    <cellStyle name="60% - Акцент4 17" xfId="372"/>
    <cellStyle name="60% - Акцент4 18" xfId="373"/>
    <cellStyle name="60% - Акцент4 19" xfId="374"/>
    <cellStyle name="60% - Акцент4 2" xfId="375"/>
    <cellStyle name="60% - Акцент4 20" xfId="376"/>
    <cellStyle name="60% - Акцент4 21" xfId="377"/>
    <cellStyle name="60% - Акцент4 22" xfId="378"/>
    <cellStyle name="60% - Акцент4 23" xfId="379"/>
    <cellStyle name="60% - Акцент4 24" xfId="380"/>
    <cellStyle name="60% - Акцент4 3" xfId="381"/>
    <cellStyle name="60% - Акцент4 4" xfId="382"/>
    <cellStyle name="60% - Акцент4 5" xfId="383"/>
    <cellStyle name="60% - Акцент4 6" xfId="384"/>
    <cellStyle name="60% - Акцент4 7" xfId="385"/>
    <cellStyle name="60% - Акцент4 8" xfId="386"/>
    <cellStyle name="60% - Акцент4 9" xfId="387"/>
    <cellStyle name="60% - Акцент5 1" xfId="388"/>
    <cellStyle name="60% - Акцент5 10" xfId="389"/>
    <cellStyle name="60% - Акцент5 11" xfId="390"/>
    <cellStyle name="60% - Акцент5 12" xfId="391"/>
    <cellStyle name="60% - Акцент5 13" xfId="392"/>
    <cellStyle name="60% - Акцент5 14" xfId="393"/>
    <cellStyle name="60% - Акцент5 15" xfId="394"/>
    <cellStyle name="60% - Акцент5 16" xfId="395"/>
    <cellStyle name="60% - Акцент5 17" xfId="396"/>
    <cellStyle name="60% - Акцент5 18" xfId="397"/>
    <cellStyle name="60% - Акцент5 19" xfId="398"/>
    <cellStyle name="60% - Акцент5 2" xfId="399"/>
    <cellStyle name="60% - Акцент5 20" xfId="400"/>
    <cellStyle name="60% - Акцент5 21" xfId="401"/>
    <cellStyle name="60% - Акцент5 22" xfId="402"/>
    <cellStyle name="60% - Акцент5 23" xfId="403"/>
    <cellStyle name="60% - Акцент5 24" xfId="404"/>
    <cellStyle name="60% - Акцент5 3" xfId="405"/>
    <cellStyle name="60% - Акцент5 4" xfId="406"/>
    <cellStyle name="60% - Акцент5 5" xfId="407"/>
    <cellStyle name="60% - Акцент5 6" xfId="408"/>
    <cellStyle name="60% - Акцент5 7" xfId="409"/>
    <cellStyle name="60% - Акцент5 8" xfId="410"/>
    <cellStyle name="60% - Акцент5 9" xfId="411"/>
    <cellStyle name="60% - Акцент6 1" xfId="412"/>
    <cellStyle name="60% - Акцент6 10" xfId="413"/>
    <cellStyle name="60% - Акцент6 11" xfId="414"/>
    <cellStyle name="60% - Акцент6 12" xfId="415"/>
    <cellStyle name="60% - Акцент6 13" xfId="416"/>
    <cellStyle name="60% - Акцент6 14" xfId="417"/>
    <cellStyle name="60% - Акцент6 15" xfId="418"/>
    <cellStyle name="60% - Акцент6 16" xfId="419"/>
    <cellStyle name="60% - Акцент6 17" xfId="420"/>
    <cellStyle name="60% - Акцент6 18" xfId="421"/>
    <cellStyle name="60% - Акцент6 19" xfId="422"/>
    <cellStyle name="60% - Акцент6 2" xfId="423"/>
    <cellStyle name="60% - Акцент6 20" xfId="424"/>
    <cellStyle name="60% - Акцент6 21" xfId="425"/>
    <cellStyle name="60% - Акцент6 22" xfId="426"/>
    <cellStyle name="60% - Акцент6 23" xfId="427"/>
    <cellStyle name="60% - Акцент6 24" xfId="428"/>
    <cellStyle name="60% - Акцент6 3" xfId="429"/>
    <cellStyle name="60% - Акцент6 4" xfId="430"/>
    <cellStyle name="60% - Акцент6 5" xfId="431"/>
    <cellStyle name="60% - Акцент6 6" xfId="432"/>
    <cellStyle name="60% - Акцент6 7" xfId="433"/>
    <cellStyle name="60% - Акцент6 8" xfId="434"/>
    <cellStyle name="60% - Акцент6 9" xfId="435"/>
    <cellStyle name="Excel_BuiltIn_Hyperlink 1" xfId="2"/>
    <cellStyle name="Excel_BuiltIn_Hyperlink 2" xfId="1129"/>
    <cellStyle name="fo]_x000d_&#10;UserName=bsv_x000d_&#10;UserCompany=СПб РЦ АБ ИНКОМБАНК_x000d_&#10;_x000d_&#10;[File Paths]_x000d_&#10;WorkingDirectory=C:\MSTOCK\DLWIN_x000d_&#10;DownLoad" xfId="436"/>
    <cellStyle name="fo]_x000d_&#10;UserName=bsv_x000d_&#10;UserCompany=СПб РЦ АБ ИНКОМБАНК_x000d_&#10;_x000d_&#10;[File Paths]_x000d_&#10;WorkingDirectory=C:\MSTOCK\DLWIN_x000d_&#10;DownLoad 1" xfId="437"/>
    <cellStyle name="fo]_x000d_&#10;UserName=bsv_x000d_&#10;UserCompany=СПб РЦ АБ ИНКОМБАНК_x000d_&#10;_x000d_&#10;[File Paths]_x000d_&#10;WorkingDirectory=C:\MSTOCK\DLWIN_x000d_&#10;DownLoad 10" xfId="438"/>
    <cellStyle name="fo]_x000d_&#10;UserName=bsv_x000d_&#10;UserCompany=СПб РЦ АБ ИНКОМБАНК_x000d_&#10;_x000d_&#10;[File Paths]_x000d_&#10;WorkingDirectory=C:\MSTOCK\DLWIN_x000d_&#10;DownLoad 11" xfId="439"/>
    <cellStyle name="fo]_x000d_&#10;UserName=bsv_x000d_&#10;UserCompany=СПб РЦ АБ ИНКОМБАНК_x000d_&#10;_x000d_&#10;[File Paths]_x000d_&#10;WorkingDirectory=C:\MSTOCK\DLWIN_x000d_&#10;DownLoad 12" xfId="440"/>
    <cellStyle name="fo]_x000d_&#10;UserName=bsv_x000d_&#10;UserCompany=СПб РЦ АБ ИНКОМБАНК_x000d_&#10;_x000d_&#10;[File Paths]_x000d_&#10;WorkingDirectory=C:\MSTOCK\DLWIN_x000d_&#10;DownLoad 13" xfId="441"/>
    <cellStyle name="fo]_x000d_&#10;UserName=bsv_x000d_&#10;UserCompany=СПб РЦ АБ ИНКОМБАНК_x000d_&#10;_x000d_&#10;[File Paths]_x000d_&#10;WorkingDirectory=C:\MSTOCK\DLWIN_x000d_&#10;DownLoad 14" xfId="442"/>
    <cellStyle name="fo]_x000d_&#10;UserName=bsv_x000d_&#10;UserCompany=СПб РЦ АБ ИНКОМБАНК_x000d_&#10;_x000d_&#10;[File Paths]_x000d_&#10;WorkingDirectory=C:\MSTOCK\DLWIN_x000d_&#10;DownLoad 15" xfId="443"/>
    <cellStyle name="fo]_x000d_&#10;UserName=bsv_x000d_&#10;UserCompany=СПб РЦ АБ ИНКОМБАНК_x000d_&#10;_x000d_&#10;[File Paths]_x000d_&#10;WorkingDirectory=C:\MSTOCK\DLWIN_x000d_&#10;DownLoad 16" xfId="444"/>
    <cellStyle name="fo]_x000d_&#10;UserName=bsv_x000d_&#10;UserCompany=СПб РЦ АБ ИНКОМБАНК_x000d_&#10;_x000d_&#10;[File Paths]_x000d_&#10;WorkingDirectory=C:\MSTOCK\DLWIN_x000d_&#10;DownLoad 17" xfId="445"/>
    <cellStyle name="fo]_x000d_&#10;UserName=bsv_x000d_&#10;UserCompany=СПб РЦ АБ ИНКОМБАНК_x000d_&#10;_x000d_&#10;[File Paths]_x000d_&#10;WorkingDirectory=C:\MSTOCK\DLWIN_x000d_&#10;DownLoad 18" xfId="446"/>
    <cellStyle name="fo]_x000d_&#10;UserName=bsv_x000d_&#10;UserCompany=СПб РЦ АБ ИНКОМБАНК_x000d_&#10;_x000d_&#10;[File Paths]_x000d_&#10;WorkingDirectory=C:\MSTOCK\DLWIN_x000d_&#10;DownLoad 19" xfId="447"/>
    <cellStyle name="fo]_x000d_&#10;UserName=bsv_x000d_&#10;UserCompany=СПб РЦ АБ ИНКОМБАНК_x000d_&#10;_x000d_&#10;[File Paths]_x000d_&#10;WorkingDirectory=C:\MSTOCK\DLWIN_x000d_&#10;DownLoad 2" xfId="448"/>
    <cellStyle name="fo]_x000d_&#10;UserName=bsv_x000d_&#10;UserCompany=СПб РЦ АБ ИНКОМБАНК_x000d_&#10;_x000d_&#10;[File Paths]_x000d_&#10;WorkingDirectory=C:\MSTOCK\DLWIN_x000d_&#10;DownLoad 20" xfId="449"/>
    <cellStyle name="fo]_x000d_&#10;UserName=bsv_x000d_&#10;UserCompany=СПб РЦ АБ ИНКОМБАНК_x000d_&#10;_x000d_&#10;[File Paths]_x000d_&#10;WorkingDirectory=C:\MSTOCK\DLWIN_x000d_&#10;DownLoad 21" xfId="450"/>
    <cellStyle name="fo]_x000d_&#10;UserName=bsv_x000d_&#10;UserCompany=СПб РЦ АБ ИНКОМБАНК_x000d_&#10;_x000d_&#10;[File Paths]_x000d_&#10;WorkingDirectory=C:\MSTOCK\DLWIN_x000d_&#10;DownLoad 22" xfId="451"/>
    <cellStyle name="fo]_x000d_&#10;UserName=bsv_x000d_&#10;UserCompany=СПб РЦ АБ ИНКОМБАНК_x000d_&#10;_x000d_&#10;[File Paths]_x000d_&#10;WorkingDirectory=C:\MSTOCK\DLWIN_x000d_&#10;DownLoad 23" xfId="452"/>
    <cellStyle name="fo]_x000d_&#10;UserName=bsv_x000d_&#10;UserCompany=СПб РЦ АБ ИНКОМБАНК_x000d_&#10;_x000d_&#10;[File Paths]_x000d_&#10;WorkingDirectory=C:\MSTOCK\DLWIN_x000d_&#10;DownLoad 24" xfId="453"/>
    <cellStyle name="fo]_x000d_&#10;UserName=bsv_x000d_&#10;UserCompany=СПб РЦ АБ ИНКОМБАНК_x000d_&#10;_x000d_&#10;[File Paths]_x000d_&#10;WorkingDirectory=C:\MSTOCK\DLWIN_x000d_&#10;DownLoad 25" xfId="454"/>
    <cellStyle name="fo]_x000d_&#10;UserName=bsv_x000d_&#10;UserCompany=СПб РЦ АБ ИНКОМБАНК_x000d_&#10;_x000d_&#10;[File Paths]_x000d_&#10;WorkingDirectory=C:\MSTOCK\DLWIN_x000d_&#10;DownLoad 3" xfId="455"/>
    <cellStyle name="fo]_x000d_&#10;UserName=bsv_x000d_&#10;UserCompany=СПб РЦ АБ ИНКОМБАНК_x000d_&#10;_x000d_&#10;[File Paths]_x000d_&#10;WorkingDirectory=C:\MSTOCK\DLWIN_x000d_&#10;DownLoad 4" xfId="456"/>
    <cellStyle name="fo]_x000d_&#10;UserName=bsv_x000d_&#10;UserCompany=СПб РЦ АБ ИНКОМБАНК_x000d_&#10;_x000d_&#10;[File Paths]_x000d_&#10;WorkingDirectory=C:\MSTOCK\DLWIN_x000d_&#10;DownLoad 5" xfId="457"/>
    <cellStyle name="fo]_x000d_&#10;UserName=bsv_x000d_&#10;UserCompany=СПб РЦ АБ ИНКОМБАНК_x000d_&#10;_x000d_&#10;[File Paths]_x000d_&#10;WorkingDirectory=C:\MSTOCK\DLWIN_x000d_&#10;DownLoad 6" xfId="458"/>
    <cellStyle name="fo]_x000d_&#10;UserName=bsv_x000d_&#10;UserCompany=СПб РЦ АБ ИНКОМБАНК_x000d_&#10;_x000d_&#10;[File Paths]_x000d_&#10;WorkingDirectory=C:\MSTOCK\DLWIN_x000d_&#10;DownLoad 7" xfId="459"/>
    <cellStyle name="fo]_x000d_&#10;UserName=bsv_x000d_&#10;UserCompany=СПб РЦ АБ ИНКОМБАНК_x000d_&#10;_x000d_&#10;[File Paths]_x000d_&#10;WorkingDirectory=C:\MSTOCK\DLWIN_x000d_&#10;DownLoad 8" xfId="460"/>
    <cellStyle name="fo]_x000d_&#10;UserName=bsv_x000d_&#10;UserCompany=СПб РЦ АБ ИНКОМБАНК_x000d_&#10;_x000d_&#10;[File Paths]_x000d_&#10;WorkingDirectory=C:\MSTOCK\DLWIN_x000d_&#10;DownLoad 9" xfId="461"/>
    <cellStyle name="Normal_Sheet1_1_Sheet2 2" xfId="462"/>
    <cellStyle name="Акцент1 1" xfId="463"/>
    <cellStyle name="Акцент1 10" xfId="464"/>
    <cellStyle name="Акцент1 11" xfId="465"/>
    <cellStyle name="Акцент1 12" xfId="466"/>
    <cellStyle name="Акцент1 13" xfId="467"/>
    <cellStyle name="Акцент1 14" xfId="468"/>
    <cellStyle name="Акцент1 15" xfId="469"/>
    <cellStyle name="Акцент1 16" xfId="470"/>
    <cellStyle name="Акцент1 17" xfId="471"/>
    <cellStyle name="Акцент1 18" xfId="472"/>
    <cellStyle name="Акцент1 19" xfId="473"/>
    <cellStyle name="Акцент1 2" xfId="474"/>
    <cellStyle name="Акцент1 20" xfId="475"/>
    <cellStyle name="Акцент1 21" xfId="476"/>
    <cellStyle name="Акцент1 22" xfId="477"/>
    <cellStyle name="Акцент1 23" xfId="478"/>
    <cellStyle name="Акцент1 24" xfId="479"/>
    <cellStyle name="Акцент1 3" xfId="480"/>
    <cellStyle name="Акцент1 4" xfId="481"/>
    <cellStyle name="Акцент1 5" xfId="482"/>
    <cellStyle name="Акцент1 6" xfId="483"/>
    <cellStyle name="Акцент1 7" xfId="484"/>
    <cellStyle name="Акцент1 8" xfId="485"/>
    <cellStyle name="Акцент1 9" xfId="486"/>
    <cellStyle name="Акцент2 1" xfId="487"/>
    <cellStyle name="Акцент2 10" xfId="488"/>
    <cellStyle name="Акцент2 11" xfId="489"/>
    <cellStyle name="Акцент2 12" xfId="490"/>
    <cellStyle name="Акцент2 13" xfId="491"/>
    <cellStyle name="Акцент2 14" xfId="492"/>
    <cellStyle name="Акцент2 15" xfId="493"/>
    <cellStyle name="Акцент2 16" xfId="494"/>
    <cellStyle name="Акцент2 17" xfId="495"/>
    <cellStyle name="Акцент2 18" xfId="496"/>
    <cellStyle name="Акцент2 19" xfId="497"/>
    <cellStyle name="Акцент2 2" xfId="498"/>
    <cellStyle name="Акцент2 20" xfId="499"/>
    <cellStyle name="Акцент2 21" xfId="500"/>
    <cellStyle name="Акцент2 22" xfId="501"/>
    <cellStyle name="Акцент2 23" xfId="502"/>
    <cellStyle name="Акцент2 24" xfId="503"/>
    <cellStyle name="Акцент2 3" xfId="504"/>
    <cellStyle name="Акцент2 4" xfId="505"/>
    <cellStyle name="Акцент2 5" xfId="506"/>
    <cellStyle name="Акцент2 6" xfId="507"/>
    <cellStyle name="Акцент2 7" xfId="508"/>
    <cellStyle name="Акцент2 8" xfId="509"/>
    <cellStyle name="Акцент2 9" xfId="510"/>
    <cellStyle name="Акцент3 1" xfId="511"/>
    <cellStyle name="Акцент3 10" xfId="512"/>
    <cellStyle name="Акцент3 11" xfId="513"/>
    <cellStyle name="Акцент3 12" xfId="514"/>
    <cellStyle name="Акцент3 13" xfId="515"/>
    <cellStyle name="Акцент3 14" xfId="516"/>
    <cellStyle name="Акцент3 15" xfId="517"/>
    <cellStyle name="Акцент3 16" xfId="518"/>
    <cellStyle name="Акцент3 17" xfId="519"/>
    <cellStyle name="Акцент3 18" xfId="520"/>
    <cellStyle name="Акцент3 19" xfId="521"/>
    <cellStyle name="Акцент3 2" xfId="522"/>
    <cellStyle name="Акцент3 20" xfId="523"/>
    <cellStyle name="Акцент3 21" xfId="524"/>
    <cellStyle name="Акцент3 22" xfId="525"/>
    <cellStyle name="Акцент3 23" xfId="526"/>
    <cellStyle name="Акцент3 24" xfId="527"/>
    <cellStyle name="Акцент3 3" xfId="528"/>
    <cellStyle name="Акцент3 4" xfId="529"/>
    <cellStyle name="Акцент3 5" xfId="530"/>
    <cellStyle name="Акцент3 6" xfId="531"/>
    <cellStyle name="Акцент3 7" xfId="532"/>
    <cellStyle name="Акцент3 8" xfId="533"/>
    <cellStyle name="Акцент3 9" xfId="534"/>
    <cellStyle name="Акцент4 1" xfId="535"/>
    <cellStyle name="Акцент4 10" xfId="536"/>
    <cellStyle name="Акцент4 11" xfId="537"/>
    <cellStyle name="Акцент4 12" xfId="538"/>
    <cellStyle name="Акцент4 13" xfId="539"/>
    <cellStyle name="Акцент4 14" xfId="540"/>
    <cellStyle name="Акцент4 15" xfId="541"/>
    <cellStyle name="Акцент4 16" xfId="542"/>
    <cellStyle name="Акцент4 17" xfId="543"/>
    <cellStyle name="Акцент4 18" xfId="544"/>
    <cellStyle name="Акцент4 19" xfId="545"/>
    <cellStyle name="Акцент4 2" xfId="546"/>
    <cellStyle name="Акцент4 20" xfId="547"/>
    <cellStyle name="Акцент4 21" xfId="548"/>
    <cellStyle name="Акцент4 22" xfId="549"/>
    <cellStyle name="Акцент4 23" xfId="550"/>
    <cellStyle name="Акцент4 24" xfId="551"/>
    <cellStyle name="Акцент4 3" xfId="552"/>
    <cellStyle name="Акцент4 4" xfId="553"/>
    <cellStyle name="Акцент4 5" xfId="554"/>
    <cellStyle name="Акцент4 6" xfId="555"/>
    <cellStyle name="Акцент4 7" xfId="556"/>
    <cellStyle name="Акцент4 8" xfId="557"/>
    <cellStyle name="Акцент4 9" xfId="558"/>
    <cellStyle name="Акцент5 1" xfId="559"/>
    <cellStyle name="Акцент5 10" xfId="560"/>
    <cellStyle name="Акцент5 11" xfId="561"/>
    <cellStyle name="Акцент5 12" xfId="562"/>
    <cellStyle name="Акцент5 13" xfId="563"/>
    <cellStyle name="Акцент5 14" xfId="564"/>
    <cellStyle name="Акцент5 15" xfId="565"/>
    <cellStyle name="Акцент5 16" xfId="566"/>
    <cellStyle name="Акцент5 17" xfId="567"/>
    <cellStyle name="Акцент5 18" xfId="568"/>
    <cellStyle name="Акцент5 19" xfId="569"/>
    <cellStyle name="Акцент5 2" xfId="570"/>
    <cellStyle name="Акцент5 20" xfId="571"/>
    <cellStyle name="Акцент5 21" xfId="572"/>
    <cellStyle name="Акцент5 22" xfId="573"/>
    <cellStyle name="Акцент5 23" xfId="574"/>
    <cellStyle name="Акцент5 24" xfId="575"/>
    <cellStyle name="Акцент5 3" xfId="576"/>
    <cellStyle name="Акцент5 4" xfId="577"/>
    <cellStyle name="Акцент5 5" xfId="578"/>
    <cellStyle name="Акцент5 6" xfId="579"/>
    <cellStyle name="Акцент5 7" xfId="580"/>
    <cellStyle name="Акцент5 8" xfId="581"/>
    <cellStyle name="Акцент5 9" xfId="582"/>
    <cellStyle name="Акцент6 1" xfId="583"/>
    <cellStyle name="Акцент6 10" xfId="584"/>
    <cellStyle name="Акцент6 11" xfId="585"/>
    <cellStyle name="Акцент6 12" xfId="586"/>
    <cellStyle name="Акцент6 13" xfId="587"/>
    <cellStyle name="Акцент6 14" xfId="588"/>
    <cellStyle name="Акцент6 15" xfId="589"/>
    <cellStyle name="Акцент6 16" xfId="590"/>
    <cellStyle name="Акцент6 17" xfId="591"/>
    <cellStyle name="Акцент6 18" xfId="592"/>
    <cellStyle name="Акцент6 19" xfId="593"/>
    <cellStyle name="Акцент6 2" xfId="594"/>
    <cellStyle name="Акцент6 20" xfId="595"/>
    <cellStyle name="Акцент6 21" xfId="596"/>
    <cellStyle name="Акцент6 22" xfId="597"/>
    <cellStyle name="Акцент6 23" xfId="598"/>
    <cellStyle name="Акцент6 24" xfId="599"/>
    <cellStyle name="Акцент6 3" xfId="600"/>
    <cellStyle name="Акцент6 4" xfId="601"/>
    <cellStyle name="Акцент6 5" xfId="602"/>
    <cellStyle name="Акцент6 6" xfId="603"/>
    <cellStyle name="Акцент6 7" xfId="604"/>
    <cellStyle name="Акцент6 8" xfId="605"/>
    <cellStyle name="Акцент6 9" xfId="606"/>
    <cellStyle name="Ввод  1" xfId="607"/>
    <cellStyle name="Ввод  10" xfId="608"/>
    <cellStyle name="Ввод  11" xfId="609"/>
    <cellStyle name="Ввод  12" xfId="610"/>
    <cellStyle name="Ввод  13" xfId="611"/>
    <cellStyle name="Ввод  14" xfId="612"/>
    <cellStyle name="Ввод  15" xfId="613"/>
    <cellStyle name="Ввод  16" xfId="614"/>
    <cellStyle name="Ввод  17" xfId="615"/>
    <cellStyle name="Ввод  18" xfId="616"/>
    <cellStyle name="Ввод  19" xfId="617"/>
    <cellStyle name="Ввод  2" xfId="618"/>
    <cellStyle name="Ввод  20" xfId="619"/>
    <cellStyle name="Ввод  21" xfId="620"/>
    <cellStyle name="Ввод  22" xfId="621"/>
    <cellStyle name="Ввод  23" xfId="622"/>
    <cellStyle name="Ввод  24" xfId="623"/>
    <cellStyle name="Ввод  3" xfId="624"/>
    <cellStyle name="Ввод  4" xfId="625"/>
    <cellStyle name="Ввод  5" xfId="626"/>
    <cellStyle name="Ввод  6" xfId="627"/>
    <cellStyle name="Ввод  7" xfId="628"/>
    <cellStyle name="Ввод  8" xfId="629"/>
    <cellStyle name="Ввод  9" xfId="630"/>
    <cellStyle name="Вывод 1" xfId="631"/>
    <cellStyle name="Вывод 10" xfId="632"/>
    <cellStyle name="Вывод 11" xfId="633"/>
    <cellStyle name="Вывод 12" xfId="634"/>
    <cellStyle name="Вывод 13" xfId="635"/>
    <cellStyle name="Вывод 14" xfId="636"/>
    <cellStyle name="Вывод 15" xfId="637"/>
    <cellStyle name="Вывод 16" xfId="638"/>
    <cellStyle name="Вывод 17" xfId="639"/>
    <cellStyle name="Вывод 18" xfId="640"/>
    <cellStyle name="Вывод 19" xfId="641"/>
    <cellStyle name="Вывод 2" xfId="642"/>
    <cellStyle name="Вывод 20" xfId="643"/>
    <cellStyle name="Вывод 21" xfId="644"/>
    <cellStyle name="Вывод 22" xfId="645"/>
    <cellStyle name="Вывод 23" xfId="646"/>
    <cellStyle name="Вывод 24" xfId="647"/>
    <cellStyle name="Вывод 3" xfId="648"/>
    <cellStyle name="Вывод 4" xfId="649"/>
    <cellStyle name="Вывод 5" xfId="650"/>
    <cellStyle name="Вывод 6" xfId="651"/>
    <cellStyle name="Вывод 7" xfId="652"/>
    <cellStyle name="Вывод 8" xfId="653"/>
    <cellStyle name="Вывод 9" xfId="654"/>
    <cellStyle name="Вычисление 1" xfId="655"/>
    <cellStyle name="Вычисление 10" xfId="656"/>
    <cellStyle name="Вычисление 11" xfId="657"/>
    <cellStyle name="Вычисление 12" xfId="658"/>
    <cellStyle name="Вычисление 13" xfId="659"/>
    <cellStyle name="Вычисление 14" xfId="660"/>
    <cellStyle name="Вычисление 15" xfId="661"/>
    <cellStyle name="Вычисление 16" xfId="662"/>
    <cellStyle name="Вычисление 17" xfId="663"/>
    <cellStyle name="Вычисление 18" xfId="664"/>
    <cellStyle name="Вычисление 19" xfId="665"/>
    <cellStyle name="Вычисление 2" xfId="666"/>
    <cellStyle name="Вычисление 20" xfId="667"/>
    <cellStyle name="Вычисление 21" xfId="668"/>
    <cellStyle name="Вычисление 22" xfId="669"/>
    <cellStyle name="Вычисление 23" xfId="670"/>
    <cellStyle name="Вычисление 24" xfId="671"/>
    <cellStyle name="Вычисление 3" xfId="672"/>
    <cellStyle name="Вычисление 4" xfId="673"/>
    <cellStyle name="Вычисление 5" xfId="674"/>
    <cellStyle name="Вычисление 6" xfId="675"/>
    <cellStyle name="Вычисление 7" xfId="676"/>
    <cellStyle name="Вычисление 8" xfId="677"/>
    <cellStyle name="Вычисление 9" xfId="678"/>
    <cellStyle name="Заголовок 1 1" xfId="679"/>
    <cellStyle name="Заголовок 1 10" xfId="680"/>
    <cellStyle name="Заголовок 1 11" xfId="681"/>
    <cellStyle name="Заголовок 1 12" xfId="682"/>
    <cellStyle name="Заголовок 1 13" xfId="683"/>
    <cellStyle name="Заголовок 1 14" xfId="684"/>
    <cellStyle name="Заголовок 1 15" xfId="685"/>
    <cellStyle name="Заголовок 1 16" xfId="686"/>
    <cellStyle name="Заголовок 1 17" xfId="687"/>
    <cellStyle name="Заголовок 1 18" xfId="688"/>
    <cellStyle name="Заголовок 1 19" xfId="689"/>
    <cellStyle name="Заголовок 1 2" xfId="690"/>
    <cellStyle name="Заголовок 1 20" xfId="691"/>
    <cellStyle name="Заголовок 1 21" xfId="692"/>
    <cellStyle name="Заголовок 1 22" xfId="693"/>
    <cellStyle name="Заголовок 1 23" xfId="694"/>
    <cellStyle name="Заголовок 1 24" xfId="695"/>
    <cellStyle name="Заголовок 1 3" xfId="696"/>
    <cellStyle name="Заголовок 1 4" xfId="697"/>
    <cellStyle name="Заголовок 1 5" xfId="698"/>
    <cellStyle name="Заголовок 1 6" xfId="699"/>
    <cellStyle name="Заголовок 1 7" xfId="700"/>
    <cellStyle name="Заголовок 1 8" xfId="701"/>
    <cellStyle name="Заголовок 1 9" xfId="702"/>
    <cellStyle name="Заголовок 2 1" xfId="703"/>
    <cellStyle name="Заголовок 2 10" xfId="704"/>
    <cellStyle name="Заголовок 2 11" xfId="705"/>
    <cellStyle name="Заголовок 2 12" xfId="706"/>
    <cellStyle name="Заголовок 2 13" xfId="707"/>
    <cellStyle name="Заголовок 2 14" xfId="708"/>
    <cellStyle name="Заголовок 2 15" xfId="709"/>
    <cellStyle name="Заголовок 2 16" xfId="710"/>
    <cellStyle name="Заголовок 2 17" xfId="711"/>
    <cellStyle name="Заголовок 2 18" xfId="712"/>
    <cellStyle name="Заголовок 2 19" xfId="713"/>
    <cellStyle name="Заголовок 2 2" xfId="714"/>
    <cellStyle name="Заголовок 2 20" xfId="715"/>
    <cellStyle name="Заголовок 2 21" xfId="716"/>
    <cellStyle name="Заголовок 2 22" xfId="717"/>
    <cellStyle name="Заголовок 2 23" xfId="718"/>
    <cellStyle name="Заголовок 2 24" xfId="719"/>
    <cellStyle name="Заголовок 2 3" xfId="720"/>
    <cellStyle name="Заголовок 2 4" xfId="721"/>
    <cellStyle name="Заголовок 2 5" xfId="722"/>
    <cellStyle name="Заголовок 2 6" xfId="723"/>
    <cellStyle name="Заголовок 2 7" xfId="724"/>
    <cellStyle name="Заголовок 2 8" xfId="725"/>
    <cellStyle name="Заголовок 2 9" xfId="726"/>
    <cellStyle name="Заголовок 3 1" xfId="727"/>
    <cellStyle name="Заголовок 3 10" xfId="728"/>
    <cellStyle name="Заголовок 3 11" xfId="729"/>
    <cellStyle name="Заголовок 3 12" xfId="730"/>
    <cellStyle name="Заголовок 3 13" xfId="731"/>
    <cellStyle name="Заголовок 3 14" xfId="732"/>
    <cellStyle name="Заголовок 3 15" xfId="733"/>
    <cellStyle name="Заголовок 3 16" xfId="734"/>
    <cellStyle name="Заголовок 3 17" xfId="735"/>
    <cellStyle name="Заголовок 3 18" xfId="736"/>
    <cellStyle name="Заголовок 3 19" xfId="737"/>
    <cellStyle name="Заголовок 3 2" xfId="738"/>
    <cellStyle name="Заголовок 3 20" xfId="739"/>
    <cellStyle name="Заголовок 3 21" xfId="740"/>
    <cellStyle name="Заголовок 3 22" xfId="741"/>
    <cellStyle name="Заголовок 3 23" xfId="742"/>
    <cellStyle name="Заголовок 3 24" xfId="743"/>
    <cellStyle name="Заголовок 3 3" xfId="744"/>
    <cellStyle name="Заголовок 3 4" xfId="745"/>
    <cellStyle name="Заголовок 3 5" xfId="746"/>
    <cellStyle name="Заголовок 3 6" xfId="747"/>
    <cellStyle name="Заголовок 3 7" xfId="748"/>
    <cellStyle name="Заголовок 3 8" xfId="749"/>
    <cellStyle name="Заголовок 3 9" xfId="750"/>
    <cellStyle name="Заголовок 4 1" xfId="751"/>
    <cellStyle name="Заголовок 4 10" xfId="752"/>
    <cellStyle name="Заголовок 4 11" xfId="753"/>
    <cellStyle name="Заголовок 4 12" xfId="754"/>
    <cellStyle name="Заголовок 4 13" xfId="755"/>
    <cellStyle name="Заголовок 4 14" xfId="756"/>
    <cellStyle name="Заголовок 4 15" xfId="757"/>
    <cellStyle name="Заголовок 4 16" xfId="758"/>
    <cellStyle name="Заголовок 4 17" xfId="759"/>
    <cellStyle name="Заголовок 4 18" xfId="760"/>
    <cellStyle name="Заголовок 4 19" xfId="761"/>
    <cellStyle name="Заголовок 4 2" xfId="762"/>
    <cellStyle name="Заголовок 4 20" xfId="763"/>
    <cellStyle name="Заголовок 4 21" xfId="764"/>
    <cellStyle name="Заголовок 4 22" xfId="765"/>
    <cellStyle name="Заголовок 4 23" xfId="766"/>
    <cellStyle name="Заголовок 4 24" xfId="767"/>
    <cellStyle name="Заголовок 4 3" xfId="768"/>
    <cellStyle name="Заголовок 4 4" xfId="769"/>
    <cellStyle name="Заголовок 4 5" xfId="770"/>
    <cellStyle name="Заголовок 4 6" xfId="771"/>
    <cellStyle name="Заголовок 4 7" xfId="772"/>
    <cellStyle name="Заголовок 4 8" xfId="773"/>
    <cellStyle name="Заголовок 4 9" xfId="774"/>
    <cellStyle name="Итог 1" xfId="775"/>
    <cellStyle name="Итог 10" xfId="776"/>
    <cellStyle name="Итог 11" xfId="777"/>
    <cellStyle name="Итог 12" xfId="778"/>
    <cellStyle name="Итог 13" xfId="779"/>
    <cellStyle name="Итог 14" xfId="780"/>
    <cellStyle name="Итог 15" xfId="781"/>
    <cellStyle name="Итог 16" xfId="782"/>
    <cellStyle name="Итог 17" xfId="783"/>
    <cellStyle name="Итог 18" xfId="784"/>
    <cellStyle name="Итог 19" xfId="785"/>
    <cellStyle name="Итог 2" xfId="786"/>
    <cellStyle name="Итог 20" xfId="787"/>
    <cellStyle name="Итог 21" xfId="788"/>
    <cellStyle name="Итог 22" xfId="789"/>
    <cellStyle name="Итог 23" xfId="790"/>
    <cellStyle name="Итог 24" xfId="791"/>
    <cellStyle name="Итог 3" xfId="792"/>
    <cellStyle name="Итог 4" xfId="793"/>
    <cellStyle name="Итог 5" xfId="794"/>
    <cellStyle name="Итог 6" xfId="795"/>
    <cellStyle name="Итог 7" xfId="796"/>
    <cellStyle name="Итог 8" xfId="797"/>
    <cellStyle name="Итог 9" xfId="798"/>
    <cellStyle name="Контрольная ячейка 1" xfId="799"/>
    <cellStyle name="Контрольная ячейка 10" xfId="800"/>
    <cellStyle name="Контрольная ячейка 11" xfId="801"/>
    <cellStyle name="Контрольная ячейка 12" xfId="802"/>
    <cellStyle name="Контрольная ячейка 13" xfId="803"/>
    <cellStyle name="Контрольная ячейка 14" xfId="804"/>
    <cellStyle name="Контрольная ячейка 15" xfId="805"/>
    <cellStyle name="Контрольная ячейка 16" xfId="806"/>
    <cellStyle name="Контрольная ячейка 17" xfId="807"/>
    <cellStyle name="Контрольная ячейка 18" xfId="808"/>
    <cellStyle name="Контрольная ячейка 19" xfId="809"/>
    <cellStyle name="Контрольная ячейка 2" xfId="810"/>
    <cellStyle name="Контрольная ячейка 20" xfId="811"/>
    <cellStyle name="Контрольная ячейка 21" xfId="812"/>
    <cellStyle name="Контрольная ячейка 22" xfId="813"/>
    <cellStyle name="Контрольная ячейка 23" xfId="814"/>
    <cellStyle name="Контрольная ячейка 24" xfId="815"/>
    <cellStyle name="Контрольная ячейка 3" xfId="816"/>
    <cellStyle name="Контрольная ячейка 4" xfId="817"/>
    <cellStyle name="Контрольная ячейка 5" xfId="818"/>
    <cellStyle name="Контрольная ячейка 6" xfId="819"/>
    <cellStyle name="Контрольная ячейка 7" xfId="820"/>
    <cellStyle name="Контрольная ячейка 8" xfId="821"/>
    <cellStyle name="Контрольная ячейка 9" xfId="822"/>
    <cellStyle name="Название 1" xfId="823"/>
    <cellStyle name="Название 10" xfId="824"/>
    <cellStyle name="Название 11" xfId="825"/>
    <cellStyle name="Название 12" xfId="826"/>
    <cellStyle name="Название 13" xfId="827"/>
    <cellStyle name="Название 14" xfId="828"/>
    <cellStyle name="Название 15" xfId="829"/>
    <cellStyle name="Название 16" xfId="830"/>
    <cellStyle name="Название 17" xfId="831"/>
    <cellStyle name="Название 18" xfId="832"/>
    <cellStyle name="Название 19" xfId="833"/>
    <cellStyle name="Название 2" xfId="834"/>
    <cellStyle name="Название 20" xfId="835"/>
    <cellStyle name="Название 21" xfId="836"/>
    <cellStyle name="Название 22" xfId="837"/>
    <cellStyle name="Название 23" xfId="838"/>
    <cellStyle name="Название 24" xfId="839"/>
    <cellStyle name="Название 3" xfId="840"/>
    <cellStyle name="Название 4" xfId="841"/>
    <cellStyle name="Название 5" xfId="842"/>
    <cellStyle name="Название 6" xfId="843"/>
    <cellStyle name="Название 7" xfId="844"/>
    <cellStyle name="Название 8" xfId="845"/>
    <cellStyle name="Название 9" xfId="846"/>
    <cellStyle name="Нейтральный 1" xfId="847"/>
    <cellStyle name="Нейтральный 10" xfId="848"/>
    <cellStyle name="Нейтральный 11" xfId="849"/>
    <cellStyle name="Нейтральный 12" xfId="850"/>
    <cellStyle name="Нейтральный 13" xfId="851"/>
    <cellStyle name="Нейтральный 14" xfId="852"/>
    <cellStyle name="Нейтральный 15" xfId="853"/>
    <cellStyle name="Нейтральный 16" xfId="854"/>
    <cellStyle name="Нейтральный 17" xfId="855"/>
    <cellStyle name="Нейтральный 18" xfId="856"/>
    <cellStyle name="Нейтральный 19" xfId="857"/>
    <cellStyle name="Нейтральный 2" xfId="858"/>
    <cellStyle name="Нейтральный 20" xfId="859"/>
    <cellStyle name="Нейтральный 21" xfId="860"/>
    <cellStyle name="Нейтральный 22" xfId="861"/>
    <cellStyle name="Нейтральный 23" xfId="862"/>
    <cellStyle name="Нейтральный 24" xfId="863"/>
    <cellStyle name="Нейтральный 3" xfId="864"/>
    <cellStyle name="Нейтральный 4" xfId="865"/>
    <cellStyle name="Нейтральный 5" xfId="866"/>
    <cellStyle name="Нейтральный 6" xfId="867"/>
    <cellStyle name="Нейтральный 7" xfId="868"/>
    <cellStyle name="Нейтральный 8" xfId="869"/>
    <cellStyle name="Нейтральный 9" xfId="870"/>
    <cellStyle name="Обычный" xfId="0" builtinId="0"/>
    <cellStyle name="Обычный 10" xfId="1131"/>
    <cellStyle name="Обычный 11" xfId="871"/>
    <cellStyle name="Обычный 11 2" xfId="1134"/>
    <cellStyle name="Обычный 11 3" xfId="1149"/>
    <cellStyle name="Обычный 12" xfId="872"/>
    <cellStyle name="Обычный 12 2" xfId="1135"/>
    <cellStyle name="Обычный 12 3" xfId="1150"/>
    <cellStyle name="Обычный 13" xfId="873"/>
    <cellStyle name="Обычный 14" xfId="874"/>
    <cellStyle name="Обычный 14 2" xfId="1136"/>
    <cellStyle name="Обычный 14 3" xfId="1151"/>
    <cellStyle name="Обычный 15" xfId="1152"/>
    <cellStyle name="Обычный 17" xfId="1179"/>
    <cellStyle name="Обычный 2" xfId="3"/>
    <cellStyle name="Обычный 2 1" xfId="875"/>
    <cellStyle name="Обычный 2 10" xfId="876"/>
    <cellStyle name="Обычный 2 11" xfId="877"/>
    <cellStyle name="Обычный 2 12" xfId="878"/>
    <cellStyle name="Обычный 2 13" xfId="879"/>
    <cellStyle name="Обычный 2 14" xfId="880"/>
    <cellStyle name="Обычный 2 15" xfId="881"/>
    <cellStyle name="Обычный 2 16" xfId="882"/>
    <cellStyle name="Обычный 2 17" xfId="883"/>
    <cellStyle name="Обычный 2 18" xfId="884"/>
    <cellStyle name="Обычный 2 19" xfId="885"/>
    <cellStyle name="Обычный 2 2" xfId="886"/>
    <cellStyle name="Обычный 2 20" xfId="887"/>
    <cellStyle name="Обычный 2 21" xfId="888"/>
    <cellStyle name="Обычный 2 22" xfId="889"/>
    <cellStyle name="Обычный 2 23" xfId="890"/>
    <cellStyle name="Обычный 2 24" xfId="891"/>
    <cellStyle name="Обычный 2 3" xfId="892"/>
    <cellStyle name="Обычный 2 4" xfId="893"/>
    <cellStyle name="Обычный 2 5" xfId="894"/>
    <cellStyle name="Обычный 2 6" xfId="895"/>
    <cellStyle name="Обычный 2 7" xfId="896"/>
    <cellStyle name="Обычный 2 8" xfId="897"/>
    <cellStyle name="Обычный 2 9" xfId="898"/>
    <cellStyle name="Обычный 3" xfId="899"/>
    <cellStyle name="Обычный 3 1" xfId="900"/>
    <cellStyle name="Обычный 3 10" xfId="901"/>
    <cellStyle name="Обычный 3 11" xfId="902"/>
    <cellStyle name="Обычный 3 12" xfId="903"/>
    <cellStyle name="Обычный 3 13" xfId="904"/>
    <cellStyle name="Обычный 3 14" xfId="905"/>
    <cellStyle name="Обычный 3 15" xfId="906"/>
    <cellStyle name="Обычный 3 16" xfId="907"/>
    <cellStyle name="Обычный 3 17" xfId="908"/>
    <cellStyle name="Обычный 3 18" xfId="909"/>
    <cellStyle name="Обычный 3 19" xfId="910"/>
    <cellStyle name="Обычный 3 2" xfId="911"/>
    <cellStyle name="Обычный 3 20" xfId="912"/>
    <cellStyle name="Обычный 3 21" xfId="913"/>
    <cellStyle name="Обычный 3 22" xfId="914"/>
    <cellStyle name="Обычный 3 23" xfId="915"/>
    <cellStyle name="Обычный 3 24" xfId="916"/>
    <cellStyle name="Обычный 3 3" xfId="917"/>
    <cellStyle name="Обычный 3 4" xfId="918"/>
    <cellStyle name="Обычный 3 5" xfId="919"/>
    <cellStyle name="Обычный 3 6" xfId="920"/>
    <cellStyle name="Обычный 3 7" xfId="921"/>
    <cellStyle name="Обычный 3 8" xfId="922"/>
    <cellStyle name="Обычный 3 9" xfId="923"/>
    <cellStyle name="Обычный 4" xfId="924"/>
    <cellStyle name="Обычный 5" xfId="925"/>
    <cellStyle name="Обычный 5 1" xfId="926"/>
    <cellStyle name="Обычный 5 10" xfId="927"/>
    <cellStyle name="Обычный 5 11" xfId="928"/>
    <cellStyle name="Обычный 5 12" xfId="929"/>
    <cellStyle name="Обычный 5 13" xfId="930"/>
    <cellStyle name="Обычный 5 14" xfId="931"/>
    <cellStyle name="Обычный 5 15" xfId="932"/>
    <cellStyle name="Обычный 5 16" xfId="933"/>
    <cellStyle name="Обычный 5 17" xfId="934"/>
    <cellStyle name="Обычный 5 18" xfId="935"/>
    <cellStyle name="Обычный 5 19" xfId="936"/>
    <cellStyle name="Обычный 5 2" xfId="937"/>
    <cellStyle name="Обычный 5 20" xfId="938"/>
    <cellStyle name="Обычный 5 21" xfId="939"/>
    <cellStyle name="Обычный 5 22" xfId="940"/>
    <cellStyle name="Обычный 5 23" xfId="941"/>
    <cellStyle name="Обычный 5 24" xfId="942"/>
    <cellStyle name="Обычный 5 3" xfId="943"/>
    <cellStyle name="Обычный 5 4" xfId="944"/>
    <cellStyle name="Обычный 5 5" xfId="945"/>
    <cellStyle name="Обычный 5 6" xfId="946"/>
    <cellStyle name="Обычный 5 7" xfId="947"/>
    <cellStyle name="Обычный 5 8" xfId="948"/>
    <cellStyle name="Обычный 5 9" xfId="949"/>
    <cellStyle name="Обычный 6" xfId="950"/>
    <cellStyle name="Обычный 6 3" xfId="951"/>
    <cellStyle name="Обычный 6 3 1" xfId="952"/>
    <cellStyle name="Обычный 6 3 10" xfId="953"/>
    <cellStyle name="Обычный 6 3 11" xfId="954"/>
    <cellStyle name="Обычный 6 3 12" xfId="955"/>
    <cellStyle name="Обычный 6 3 13" xfId="956"/>
    <cellStyle name="Обычный 6 3 14" xfId="957"/>
    <cellStyle name="Обычный 6 3 15" xfId="958"/>
    <cellStyle name="Обычный 6 3 16" xfId="959"/>
    <cellStyle name="Обычный 6 3 17" xfId="960"/>
    <cellStyle name="Обычный 6 3 18" xfId="961"/>
    <cellStyle name="Обычный 6 3 19" xfId="962"/>
    <cellStyle name="Обычный 6 3 2" xfId="963"/>
    <cellStyle name="Обычный 6 3 20" xfId="964"/>
    <cellStyle name="Обычный 6 3 21" xfId="965"/>
    <cellStyle name="Обычный 6 3 22" xfId="966"/>
    <cellStyle name="Обычный 6 3 23" xfId="967"/>
    <cellStyle name="Обычный 6 3 24" xfId="968"/>
    <cellStyle name="Обычный 6 3 3" xfId="969"/>
    <cellStyle name="Обычный 6 3 4" xfId="970"/>
    <cellStyle name="Обычный 6 3 5" xfId="971"/>
    <cellStyle name="Обычный 6 3 6" xfId="972"/>
    <cellStyle name="Обычный 6 3 7" xfId="973"/>
    <cellStyle name="Обычный 6 3 8" xfId="974"/>
    <cellStyle name="Обычный 6 3 9" xfId="975"/>
    <cellStyle name="Обычный 7" xfId="976"/>
    <cellStyle name="Обычный 8" xfId="977"/>
    <cellStyle name="Обычный 9" xfId="978"/>
    <cellStyle name="Обычный_YEAR_2009_Zapros" xfId="1133"/>
    <cellStyle name="Обычный_Лист1" xfId="1130"/>
    <cellStyle name="Плохой 1" xfId="979"/>
    <cellStyle name="Плохой 10" xfId="980"/>
    <cellStyle name="Плохой 11" xfId="981"/>
    <cellStyle name="Плохой 12" xfId="982"/>
    <cellStyle name="Плохой 13" xfId="983"/>
    <cellStyle name="Плохой 14" xfId="984"/>
    <cellStyle name="Плохой 15" xfId="985"/>
    <cellStyle name="Плохой 16" xfId="986"/>
    <cellStyle name="Плохой 17" xfId="987"/>
    <cellStyle name="Плохой 18" xfId="988"/>
    <cellStyle name="Плохой 19" xfId="989"/>
    <cellStyle name="Плохой 2" xfId="990"/>
    <cellStyle name="Плохой 20" xfId="991"/>
    <cellStyle name="Плохой 21" xfId="992"/>
    <cellStyle name="Плохой 22" xfId="993"/>
    <cellStyle name="Плохой 23" xfId="994"/>
    <cellStyle name="Плохой 24" xfId="995"/>
    <cellStyle name="Плохой 3" xfId="996"/>
    <cellStyle name="Плохой 4" xfId="997"/>
    <cellStyle name="Плохой 5" xfId="998"/>
    <cellStyle name="Плохой 6" xfId="999"/>
    <cellStyle name="Плохой 7" xfId="1000"/>
    <cellStyle name="Плохой 8" xfId="1001"/>
    <cellStyle name="Плохой 9" xfId="1002"/>
    <cellStyle name="Пояснение 1" xfId="1003"/>
    <cellStyle name="Пояснение 10" xfId="1004"/>
    <cellStyle name="Пояснение 11" xfId="1005"/>
    <cellStyle name="Пояснение 12" xfId="1006"/>
    <cellStyle name="Пояснение 13" xfId="1007"/>
    <cellStyle name="Пояснение 14" xfId="1008"/>
    <cellStyle name="Пояснение 15" xfId="1009"/>
    <cellStyle name="Пояснение 16" xfId="1010"/>
    <cellStyle name="Пояснение 17" xfId="1011"/>
    <cellStyle name="Пояснение 18" xfId="1012"/>
    <cellStyle name="Пояснение 19" xfId="1013"/>
    <cellStyle name="Пояснение 2" xfId="1014"/>
    <cellStyle name="Пояснение 20" xfId="1015"/>
    <cellStyle name="Пояснение 21" xfId="1016"/>
    <cellStyle name="Пояснение 22" xfId="1017"/>
    <cellStyle name="Пояснение 23" xfId="1018"/>
    <cellStyle name="Пояснение 24" xfId="1019"/>
    <cellStyle name="Пояснение 3" xfId="1020"/>
    <cellStyle name="Пояснение 4" xfId="1021"/>
    <cellStyle name="Пояснение 5" xfId="1022"/>
    <cellStyle name="Пояснение 6" xfId="1023"/>
    <cellStyle name="Пояснение 7" xfId="1024"/>
    <cellStyle name="Пояснение 8" xfId="1025"/>
    <cellStyle name="Пояснение 9" xfId="1026"/>
    <cellStyle name="Примечание 1" xfId="1027"/>
    <cellStyle name="Примечание 10" xfId="1028"/>
    <cellStyle name="Примечание 11" xfId="1029"/>
    <cellStyle name="Примечание 12" xfId="1030"/>
    <cellStyle name="Примечание 13" xfId="1031"/>
    <cellStyle name="Примечание 14" xfId="1032"/>
    <cellStyle name="Примечание 15" xfId="1033"/>
    <cellStyle name="Примечание 16" xfId="1034"/>
    <cellStyle name="Примечание 17" xfId="1035"/>
    <cellStyle name="Примечание 18" xfId="1036"/>
    <cellStyle name="Примечание 19" xfId="1037"/>
    <cellStyle name="Примечание 2" xfId="1038"/>
    <cellStyle name="Примечание 20" xfId="1039"/>
    <cellStyle name="Примечание 21" xfId="1040"/>
    <cellStyle name="Примечание 22" xfId="1041"/>
    <cellStyle name="Примечание 23" xfId="1042"/>
    <cellStyle name="Примечание 24" xfId="1043"/>
    <cellStyle name="Примечание 25" xfId="1044"/>
    <cellStyle name="Примечание 26" xfId="1045"/>
    <cellStyle name="Примечание 27" xfId="1046"/>
    <cellStyle name="Примечание 28" xfId="1047"/>
    <cellStyle name="Примечание 29" xfId="1153"/>
    <cellStyle name="Примечание 3" xfId="1048"/>
    <cellStyle name="Примечание 30" xfId="1180"/>
    <cellStyle name="Примечание 31" xfId="1181"/>
    <cellStyle name="Примечание 4" xfId="1049"/>
    <cellStyle name="Примечание 5" xfId="1050"/>
    <cellStyle name="Примечание 6" xfId="1051"/>
    <cellStyle name="Примечание 7" xfId="1052"/>
    <cellStyle name="Примечание 8" xfId="1053"/>
    <cellStyle name="Примечание 9" xfId="1054"/>
    <cellStyle name="Процентный" xfId="1154" builtinId="5"/>
    <cellStyle name="Связанная ячейка 1" xfId="1055"/>
    <cellStyle name="Связанная ячейка 10" xfId="1056"/>
    <cellStyle name="Связанная ячейка 11" xfId="1057"/>
    <cellStyle name="Связанная ячейка 12" xfId="1058"/>
    <cellStyle name="Связанная ячейка 13" xfId="1059"/>
    <cellStyle name="Связанная ячейка 14" xfId="1060"/>
    <cellStyle name="Связанная ячейка 15" xfId="1061"/>
    <cellStyle name="Связанная ячейка 16" xfId="1062"/>
    <cellStyle name="Связанная ячейка 17" xfId="1063"/>
    <cellStyle name="Связанная ячейка 18" xfId="1064"/>
    <cellStyle name="Связанная ячейка 19" xfId="1065"/>
    <cellStyle name="Связанная ячейка 2" xfId="1066"/>
    <cellStyle name="Связанная ячейка 20" xfId="1067"/>
    <cellStyle name="Связанная ячейка 21" xfId="1068"/>
    <cellStyle name="Связанная ячейка 22" xfId="1069"/>
    <cellStyle name="Связанная ячейка 23" xfId="1070"/>
    <cellStyle name="Связанная ячейка 24" xfId="1071"/>
    <cellStyle name="Связанная ячейка 3" xfId="1072"/>
    <cellStyle name="Связанная ячейка 4" xfId="1073"/>
    <cellStyle name="Связанная ячейка 5" xfId="1074"/>
    <cellStyle name="Связанная ячейка 6" xfId="1075"/>
    <cellStyle name="Связанная ячейка 7" xfId="1076"/>
    <cellStyle name="Связанная ячейка 8" xfId="1077"/>
    <cellStyle name="Связанная ячейка 9" xfId="1078"/>
    <cellStyle name="Текст предупреждения 1" xfId="1079"/>
    <cellStyle name="Текст предупреждения 10" xfId="1080"/>
    <cellStyle name="Текст предупреждения 11" xfId="1081"/>
    <cellStyle name="Текст предупреждения 12" xfId="1082"/>
    <cellStyle name="Текст предупреждения 13" xfId="1083"/>
    <cellStyle name="Текст предупреждения 14" xfId="1084"/>
    <cellStyle name="Текст предупреждения 15" xfId="1085"/>
    <cellStyle name="Текст предупреждения 16" xfId="1086"/>
    <cellStyle name="Текст предупреждения 17" xfId="1087"/>
    <cellStyle name="Текст предупреждения 18" xfId="1088"/>
    <cellStyle name="Текст предупреждения 19" xfId="1089"/>
    <cellStyle name="Текст предупреждения 2" xfId="1090"/>
    <cellStyle name="Текст предупреждения 20" xfId="1091"/>
    <cellStyle name="Текст предупреждения 21" xfId="1092"/>
    <cellStyle name="Текст предупреждения 22" xfId="1093"/>
    <cellStyle name="Текст предупреждения 23" xfId="1094"/>
    <cellStyle name="Текст предупреждения 24" xfId="1095"/>
    <cellStyle name="Текст предупреждения 3" xfId="1096"/>
    <cellStyle name="Текст предупреждения 4" xfId="1097"/>
    <cellStyle name="Текст предупреждения 5" xfId="1098"/>
    <cellStyle name="Текст предупреждения 6" xfId="1099"/>
    <cellStyle name="Текст предупреждения 7" xfId="1100"/>
    <cellStyle name="Текст предупреждения 8" xfId="1101"/>
    <cellStyle name="Текст предупреждения 9" xfId="1102"/>
    <cellStyle name="Финансовый" xfId="1" builtinId="3"/>
    <cellStyle name="Финансовый 2" xfId="1132"/>
    <cellStyle name="Финансовый 3" xfId="1103"/>
    <cellStyle name="Финансовый 3 2" xfId="1104"/>
    <cellStyle name="Финансовый 5" xfId="1182"/>
    <cellStyle name="Хороший 1" xfId="1105"/>
    <cellStyle name="Хороший 10" xfId="1106"/>
    <cellStyle name="Хороший 11" xfId="1107"/>
    <cellStyle name="Хороший 12" xfId="1108"/>
    <cellStyle name="Хороший 13" xfId="1109"/>
    <cellStyle name="Хороший 14" xfId="1110"/>
    <cellStyle name="Хороший 15" xfId="1111"/>
    <cellStyle name="Хороший 16" xfId="1112"/>
    <cellStyle name="Хороший 17" xfId="1113"/>
    <cellStyle name="Хороший 18" xfId="1114"/>
    <cellStyle name="Хороший 19" xfId="1115"/>
    <cellStyle name="Хороший 2" xfId="1116"/>
    <cellStyle name="Хороший 20" xfId="1117"/>
    <cellStyle name="Хороший 21" xfId="1118"/>
    <cellStyle name="Хороший 22" xfId="1119"/>
    <cellStyle name="Хороший 23" xfId="1120"/>
    <cellStyle name="Хороший 24" xfId="1121"/>
    <cellStyle name="Хороший 3" xfId="1122"/>
    <cellStyle name="Хороший 4" xfId="1123"/>
    <cellStyle name="Хороший 5" xfId="1124"/>
    <cellStyle name="Хороший 6" xfId="1125"/>
    <cellStyle name="Хороший 7" xfId="1126"/>
    <cellStyle name="Хороший 8" xfId="1127"/>
    <cellStyle name="Хороший 9" xfId="11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oneCellAnchor>
    <xdr:from>
      <xdr:col>2</xdr:col>
      <xdr:colOff>781050</xdr:colOff>
      <xdr:row>5</xdr:row>
      <xdr:rowOff>19049</xdr:rowOff>
    </xdr:from>
    <xdr:ext cx="47625" cy="264560"/>
    <xdr:sp macro="" textlink="">
      <xdr:nvSpPr>
        <xdr:cNvPr id="2" name="TextBox 1"/>
        <xdr:cNvSpPr txBox="1"/>
      </xdr:nvSpPr>
      <xdr:spPr>
        <a:xfrm>
          <a:off x="4667250" y="1162049"/>
          <a:ext cx="476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1056;&#1072;&#1073;&#1086;&#1095;&#1080;&#1081;%20&#1089;&#1090;&#1086;&#1083;\&#1050;&#1086;&#1087;&#1080;&#1103;%20&#1075;&#1086;&#1076;&#1086;&#1074;&#1086;&#1081;%20&#1087;&#1086;%20373_29.08%20&#1052;&#1072;&#1088;&#1080;&#1085;&#107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Запрос"/>
      <sheetName val="Звіт про прибутки і збитки та і"/>
      <sheetName val="Звіт про рух грошових коштів (п"/>
      <sheetName val="Примітка 6"/>
      <sheetName val="Таблиця 6.2"/>
      <sheetName val="Таблиця 6.3"/>
      <sheetName val="Примітка 7"/>
      <sheetName val="Таблиця 7.2"/>
      <sheetName val="Таблиця 7.3"/>
      <sheetName val="Примітка 8"/>
      <sheetName val="Таблиця 8.2"/>
      <sheetName val="Таблиця 8.3"/>
      <sheetName val="Примітка 9"/>
      <sheetName val="Таблиця 9.2"/>
      <sheetName val="Таблиця 9.3"/>
      <sheetName val="Таблиця 9.4"/>
      <sheetName val="Примітка 10"/>
      <sheetName val="Таблиця 10.2"/>
      <sheetName val="Таблиця 10.3"/>
      <sheetName val="Таблиця 10.4"/>
      <sheetName val="Таблиця 10.5"/>
      <sheetName val="Таблиця 10.6"/>
      <sheetName val="Таблиця 10.7"/>
      <sheetName val="Таблиця 10.8"/>
      <sheetName val="Таблиця 10.9"/>
      <sheetName val="Таблиця 10.10"/>
      <sheetName val="Примітка 11"/>
      <sheetName val="Таблиця 11.2"/>
      <sheetName val="Таблиця 11.3"/>
      <sheetName val="Таблиця 11.4"/>
      <sheetName val="Таблиця 11.5"/>
      <sheetName val="Таблиця 11.6"/>
      <sheetName val="Примітка 12"/>
      <sheetName val="Таблиця 12.2"/>
      <sheetName val="Таблиця 12.3"/>
      <sheetName val="Таблиця 12.4"/>
      <sheetName val="Таблиця 12.5"/>
      <sheetName val="Примітка 13"/>
      <sheetName val="Таблиця 13.2"/>
      <sheetName val="Таблиця 13.3"/>
      <sheetName val="Примітка 14"/>
      <sheetName val="Таблиця 14.2"/>
      <sheetName val="Таблиця 14.3"/>
      <sheetName val="Примітка 15"/>
      <sheetName val="Таблиця 15.2"/>
      <sheetName val="Примітка 16"/>
      <sheetName val="Примітка 17"/>
      <sheetName val="Таблиця 17.2"/>
      <sheetName val="Таблиця 17.3"/>
      <sheetName val="Таблиця 17.4"/>
      <sheetName val="Таблиця 17.5"/>
      <sheetName val="Таблиця 17.6"/>
      <sheetName val="Примітка 18"/>
      <sheetName val="Таблиця 18.2"/>
      <sheetName val="Примітка 19"/>
      <sheetName val="Таблиця 19.2"/>
      <sheetName val="Таблиця 19.3"/>
      <sheetName val="Таблиця 19.4"/>
      <sheetName val="Таблиця 19.5"/>
      <sheetName val="Примітка 20"/>
      <sheetName val="Примітка 21"/>
      <sheetName val="Таблиця 21.2"/>
      <sheetName val="Примітка 22"/>
      <sheetName val="Примітка 23"/>
      <sheetName val="Таблиця 23.2"/>
      <sheetName val="Примітка 24"/>
      <sheetName val="Примітка 25"/>
      <sheetName val="Примітка 26"/>
      <sheetName val="Примітка 27"/>
      <sheetName val="Примітка 28"/>
      <sheetName val="Примітка 29"/>
      <sheetName val="Примітка 30"/>
      <sheetName val="Примітка 31"/>
      <sheetName val="Примітка 32"/>
      <sheetName val="Примітка 33"/>
      <sheetName val="Примітка 34"/>
      <sheetName val="Примітка 35"/>
      <sheetName val="Таблиця 35.2"/>
      <sheetName val="Лист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dimension ref="A1:N132"/>
  <sheetViews>
    <sheetView tabSelected="1" workbookViewId="0">
      <selection sqref="A1:I1"/>
    </sheetView>
  </sheetViews>
  <sheetFormatPr defaultRowHeight="12.75"/>
  <cols>
    <col min="1" max="2" width="5.75" style="1" customWidth="1"/>
    <col min="3" max="3" width="33.75" style="299" customWidth="1"/>
    <col min="4" max="4" width="24" style="299" customWidth="1"/>
    <col min="5" max="5" width="16.75" style="1" customWidth="1"/>
    <col min="6" max="6" width="9" style="1"/>
    <col min="7" max="7" width="10.625" style="1" customWidth="1"/>
    <col min="8" max="9" width="9" style="1"/>
    <col min="10" max="10" width="18.875" style="297" customWidth="1"/>
    <col min="11" max="11" width="9" style="297"/>
    <col min="12" max="12" width="10.625" style="297" customWidth="1"/>
    <col min="13" max="14" width="9" style="297"/>
    <col min="15" max="16384" width="9" style="1"/>
  </cols>
  <sheetData>
    <row r="1" spans="1:14" ht="22.5" customHeight="1">
      <c r="A1" s="487" t="s">
        <v>172</v>
      </c>
      <c r="B1" s="487"/>
      <c r="C1" s="487"/>
      <c r="D1" s="487"/>
      <c r="E1" s="487"/>
      <c r="F1" s="487"/>
      <c r="G1" s="487"/>
      <c r="H1" s="487"/>
      <c r="I1" s="487"/>
    </row>
    <row r="2" spans="1:14">
      <c r="I2" s="77" t="s">
        <v>27</v>
      </c>
      <c r="N2" s="297" t="s">
        <v>27</v>
      </c>
    </row>
    <row r="3" spans="1:14" ht="48.75" customHeight="1">
      <c r="A3" s="488" t="s">
        <v>173</v>
      </c>
      <c r="B3" s="488" t="s">
        <v>174</v>
      </c>
      <c r="C3" s="489" t="s">
        <v>865</v>
      </c>
      <c r="D3" s="489" t="s">
        <v>175</v>
      </c>
      <c r="E3" s="489" t="s">
        <v>866</v>
      </c>
      <c r="F3" s="489" t="s">
        <v>867</v>
      </c>
      <c r="G3" s="489"/>
      <c r="H3" s="489" t="s">
        <v>868</v>
      </c>
      <c r="I3" s="489"/>
      <c r="J3" s="1"/>
      <c r="K3" s="1"/>
      <c r="L3" s="1"/>
      <c r="M3" s="1"/>
      <c r="N3" s="1"/>
    </row>
    <row r="4" spans="1:14" ht="34.5" customHeight="1">
      <c r="A4" s="488"/>
      <c r="B4" s="488"/>
      <c r="C4" s="489"/>
      <c r="D4" s="489"/>
      <c r="E4" s="489"/>
      <c r="F4" s="300" t="s">
        <v>869</v>
      </c>
      <c r="G4" s="300" t="s">
        <v>870</v>
      </c>
      <c r="H4" s="300" t="s">
        <v>869</v>
      </c>
      <c r="I4" s="300" t="s">
        <v>870</v>
      </c>
      <c r="J4" s="1"/>
      <c r="K4" s="1"/>
      <c r="L4" s="1"/>
      <c r="M4" s="1"/>
      <c r="N4" s="1"/>
    </row>
    <row r="5" spans="1:14" ht="22.5" customHeight="1">
      <c r="A5" s="317">
        <v>1</v>
      </c>
      <c r="B5" s="317">
        <v>2</v>
      </c>
      <c r="C5" s="301">
        <v>3</v>
      </c>
      <c r="D5" s="301">
        <v>4</v>
      </c>
      <c r="E5" s="317">
        <v>5</v>
      </c>
      <c r="F5" s="317">
        <v>6</v>
      </c>
      <c r="G5" s="317">
        <v>7</v>
      </c>
      <c r="H5" s="317">
        <v>8</v>
      </c>
      <c r="I5" s="317">
        <v>9</v>
      </c>
      <c r="J5" s="1"/>
      <c r="K5" s="1"/>
      <c r="L5" s="1"/>
      <c r="M5" s="1"/>
      <c r="N5" s="1"/>
    </row>
    <row r="6" spans="1:14" ht="39.950000000000003" customHeight="1">
      <c r="A6" s="113">
        <v>1</v>
      </c>
      <c r="B6" s="113">
        <v>2010</v>
      </c>
      <c r="C6" s="56" t="s">
        <v>176</v>
      </c>
      <c r="D6" s="56" t="s">
        <v>177</v>
      </c>
      <c r="E6" s="372">
        <v>41</v>
      </c>
      <c r="F6" s="372"/>
      <c r="G6" s="372">
        <v>5010</v>
      </c>
      <c r="H6" s="372"/>
      <c r="I6" s="372"/>
      <c r="J6" s="1"/>
      <c r="K6" s="1"/>
      <c r="L6" s="1"/>
      <c r="M6" s="1"/>
      <c r="N6" s="1"/>
    </row>
    <row r="7" spans="1:14" ht="39.950000000000003" customHeight="1">
      <c r="A7" s="113">
        <v>2</v>
      </c>
      <c r="B7" s="113">
        <v>2010</v>
      </c>
      <c r="C7" s="56" t="s">
        <v>176</v>
      </c>
      <c r="D7" s="56" t="s">
        <v>178</v>
      </c>
      <c r="E7" s="372">
        <v>41</v>
      </c>
      <c r="F7" s="372">
        <v>5010</v>
      </c>
      <c r="G7" s="372" t="s">
        <v>27</v>
      </c>
      <c r="H7" s="372"/>
      <c r="I7" s="372"/>
      <c r="J7" s="1"/>
      <c r="K7" s="1"/>
      <c r="L7" s="1"/>
      <c r="M7" s="1"/>
      <c r="N7" s="1"/>
    </row>
    <row r="8" spans="1:14" ht="39.950000000000003" customHeight="1">
      <c r="A8" s="113">
        <v>3</v>
      </c>
      <c r="B8" s="113">
        <v>2010</v>
      </c>
      <c r="C8" s="56" t="s">
        <v>179</v>
      </c>
      <c r="D8" s="56" t="s">
        <v>180</v>
      </c>
      <c r="E8" s="372">
        <v>3075</v>
      </c>
      <c r="F8" s="372"/>
      <c r="G8" s="372">
        <v>5100</v>
      </c>
      <c r="H8" s="372"/>
      <c r="I8" s="372"/>
      <c r="J8" s="1"/>
      <c r="K8" s="1"/>
      <c r="L8" s="1"/>
      <c r="M8" s="1"/>
      <c r="N8" s="1"/>
    </row>
    <row r="9" spans="1:14" ht="39.950000000000003" customHeight="1">
      <c r="A9" s="113">
        <v>4</v>
      </c>
      <c r="B9" s="113">
        <v>2010</v>
      </c>
      <c r="C9" s="56" t="s">
        <v>179</v>
      </c>
      <c r="D9" s="56" t="s">
        <v>181</v>
      </c>
      <c r="E9" s="372">
        <v>3075</v>
      </c>
      <c r="F9" s="372">
        <v>5100</v>
      </c>
      <c r="G9" s="372"/>
      <c r="H9" s="372"/>
      <c r="I9" s="372"/>
      <c r="J9" s="1"/>
      <c r="K9" s="1"/>
      <c r="L9" s="1"/>
      <c r="M9" s="1"/>
      <c r="N9" s="1"/>
    </row>
    <row r="10" spans="1:14" ht="39.950000000000003" customHeight="1">
      <c r="A10" s="113">
        <v>5</v>
      </c>
      <c r="B10" s="113">
        <v>2011</v>
      </c>
      <c r="C10" s="56" t="s">
        <v>176</v>
      </c>
      <c r="D10" s="56" t="s">
        <v>177</v>
      </c>
      <c r="E10" s="372">
        <v>41</v>
      </c>
      <c r="F10" s="372"/>
      <c r="G10" s="372">
        <v>5010</v>
      </c>
      <c r="H10" s="372"/>
      <c r="I10" s="372"/>
      <c r="J10" s="1"/>
      <c r="K10" s="1"/>
      <c r="L10" s="1"/>
      <c r="M10" s="1"/>
      <c r="N10" s="1"/>
    </row>
    <row r="11" spans="1:14" ht="39.950000000000003" customHeight="1">
      <c r="A11" s="113">
        <v>6</v>
      </c>
      <c r="B11" s="113">
        <v>2011</v>
      </c>
      <c r="C11" s="56" t="s">
        <v>176</v>
      </c>
      <c r="D11" s="56" t="s">
        <v>178</v>
      </c>
      <c r="E11" s="372">
        <v>41</v>
      </c>
      <c r="F11" s="372">
        <v>5010</v>
      </c>
      <c r="G11" s="372" t="s">
        <v>27</v>
      </c>
      <c r="H11" s="372"/>
      <c r="I11" s="372"/>
      <c r="J11" s="1"/>
      <c r="K11" s="1"/>
      <c r="L11" s="1"/>
      <c r="M11" s="1"/>
      <c r="N11" s="1"/>
    </row>
    <row r="12" spans="1:14" ht="39.950000000000003" customHeight="1">
      <c r="A12" s="113">
        <v>7</v>
      </c>
      <c r="B12" s="113">
        <v>2011</v>
      </c>
      <c r="C12" s="56" t="s">
        <v>179</v>
      </c>
      <c r="D12" s="56" t="s">
        <v>180</v>
      </c>
      <c r="E12" s="372">
        <v>3075</v>
      </c>
      <c r="F12" s="372"/>
      <c r="G12" s="372">
        <v>5100</v>
      </c>
      <c r="H12" s="372"/>
      <c r="I12" s="372"/>
      <c r="J12" s="1"/>
      <c r="K12" s="1"/>
      <c r="L12" s="1"/>
      <c r="M12" s="1"/>
      <c r="N12" s="1"/>
    </row>
    <row r="13" spans="1:14" ht="39.950000000000003" customHeight="1">
      <c r="A13" s="113">
        <v>8</v>
      </c>
      <c r="B13" s="113">
        <v>2011</v>
      </c>
      <c r="C13" s="56" t="s">
        <v>179</v>
      </c>
      <c r="D13" s="56" t="s">
        <v>181</v>
      </c>
      <c r="E13" s="372">
        <v>3075</v>
      </c>
      <c r="F13" s="372">
        <v>5100</v>
      </c>
      <c r="G13" s="372"/>
      <c r="H13" s="372"/>
      <c r="I13" s="372"/>
      <c r="J13" s="1"/>
      <c r="K13" s="1"/>
      <c r="L13" s="1"/>
      <c r="M13" s="1"/>
      <c r="N13" s="1"/>
    </row>
    <row r="14" spans="1:14" ht="39.950000000000003" customHeight="1">
      <c r="A14" s="113">
        <v>9</v>
      </c>
      <c r="B14" s="113">
        <v>2010</v>
      </c>
      <c r="C14" s="56" t="s">
        <v>580</v>
      </c>
      <c r="D14" s="56" t="s">
        <v>470</v>
      </c>
      <c r="E14" s="372">
        <v>85</v>
      </c>
      <c r="F14" s="372">
        <v>1590</v>
      </c>
      <c r="G14" s="372"/>
      <c r="H14" s="372"/>
      <c r="I14" s="372"/>
      <c r="J14" s="1"/>
      <c r="K14" s="1"/>
      <c r="L14" s="1"/>
      <c r="M14" s="1"/>
      <c r="N14" s="1"/>
    </row>
    <row r="15" spans="1:14" ht="39.950000000000003" customHeight="1">
      <c r="A15" s="113">
        <v>10</v>
      </c>
      <c r="B15" s="113">
        <v>2010</v>
      </c>
      <c r="C15" s="56" t="s">
        <v>580</v>
      </c>
      <c r="D15" s="56" t="s">
        <v>203</v>
      </c>
      <c r="E15" s="372">
        <v>85</v>
      </c>
      <c r="F15" s="372"/>
      <c r="G15" s="372">
        <v>5030</v>
      </c>
      <c r="H15" s="372"/>
      <c r="I15" s="372"/>
      <c r="J15" s="1"/>
      <c r="K15" s="1"/>
      <c r="L15" s="1"/>
      <c r="M15" s="1"/>
      <c r="N15" s="1"/>
    </row>
    <row r="16" spans="1:14" ht="54.95" customHeight="1">
      <c r="A16" s="113">
        <v>11</v>
      </c>
      <c r="B16" s="113">
        <v>2010</v>
      </c>
      <c r="C16" s="56" t="s">
        <v>580</v>
      </c>
      <c r="D16" s="56" t="s">
        <v>190</v>
      </c>
      <c r="E16" s="372">
        <v>85</v>
      </c>
      <c r="F16" s="372"/>
      <c r="G16" s="372"/>
      <c r="H16" s="372"/>
      <c r="I16" s="372">
        <v>7701</v>
      </c>
      <c r="J16" s="1"/>
      <c r="K16" s="1"/>
      <c r="L16" s="1"/>
      <c r="M16" s="1"/>
      <c r="N16" s="1"/>
    </row>
    <row r="17" spans="1:14" ht="54.95" customHeight="1">
      <c r="A17" s="113">
        <v>12</v>
      </c>
      <c r="B17" s="113">
        <v>2010</v>
      </c>
      <c r="C17" s="56" t="s">
        <v>582</v>
      </c>
      <c r="D17" s="56" t="s">
        <v>205</v>
      </c>
      <c r="E17" s="372">
        <v>21</v>
      </c>
      <c r="F17" s="372"/>
      <c r="G17" s="372" t="s">
        <v>27</v>
      </c>
      <c r="H17" s="372">
        <v>7900</v>
      </c>
      <c r="I17" s="372"/>
      <c r="J17" s="1"/>
      <c r="K17" s="1"/>
      <c r="L17" s="1"/>
      <c r="M17" s="1"/>
      <c r="N17" s="1"/>
    </row>
    <row r="18" spans="1:14" ht="54.95" customHeight="1">
      <c r="A18" s="113">
        <v>13</v>
      </c>
      <c r="B18" s="113">
        <v>2010</v>
      </c>
      <c r="C18" s="56" t="s">
        <v>583</v>
      </c>
      <c r="D18" s="56" t="s">
        <v>584</v>
      </c>
      <c r="E18" s="372">
        <v>21</v>
      </c>
      <c r="F18" s="372"/>
      <c r="G18" s="372">
        <v>3621</v>
      </c>
      <c r="H18" s="372"/>
      <c r="I18" s="372"/>
      <c r="J18" s="1"/>
      <c r="K18" s="1"/>
      <c r="L18" s="1"/>
      <c r="M18" s="1"/>
      <c r="N18" s="1"/>
    </row>
    <row r="19" spans="1:14" ht="54.95" customHeight="1">
      <c r="A19" s="113">
        <v>14</v>
      </c>
      <c r="B19" s="113">
        <v>2010</v>
      </c>
      <c r="C19" s="56" t="s">
        <v>583</v>
      </c>
      <c r="D19" s="56" t="s">
        <v>203</v>
      </c>
      <c r="E19" s="372">
        <v>21</v>
      </c>
      <c r="F19" s="372">
        <v>7900</v>
      </c>
      <c r="G19" s="372"/>
      <c r="H19" s="372"/>
      <c r="I19" s="372"/>
      <c r="J19" s="1"/>
      <c r="K19" s="1"/>
      <c r="L19" s="1"/>
      <c r="M19" s="1"/>
      <c r="N19" s="1"/>
    </row>
    <row r="20" spans="1:14" ht="54.95" customHeight="1">
      <c r="A20" s="113">
        <v>15</v>
      </c>
      <c r="B20" s="113">
        <v>2011</v>
      </c>
      <c r="C20" s="56" t="s">
        <v>585</v>
      </c>
      <c r="D20" s="56" t="s">
        <v>190</v>
      </c>
      <c r="E20" s="372">
        <v>85</v>
      </c>
      <c r="F20" s="372"/>
      <c r="G20" s="372"/>
      <c r="H20" s="372">
        <v>7701</v>
      </c>
      <c r="I20" s="372"/>
      <c r="J20" s="1"/>
      <c r="K20" s="1"/>
      <c r="L20" s="1"/>
      <c r="M20" s="1"/>
      <c r="N20" s="1"/>
    </row>
    <row r="21" spans="1:14" ht="69" customHeight="1">
      <c r="A21" s="113">
        <v>16</v>
      </c>
      <c r="B21" s="113">
        <v>2011</v>
      </c>
      <c r="C21" s="56" t="s">
        <v>586</v>
      </c>
      <c r="D21" s="56" t="s">
        <v>205</v>
      </c>
      <c r="E21" s="372">
        <v>21</v>
      </c>
      <c r="F21" s="372"/>
      <c r="G21" s="372" t="s">
        <v>27</v>
      </c>
      <c r="H21" s="372" t="s">
        <v>27</v>
      </c>
      <c r="I21" s="372">
        <v>7900</v>
      </c>
      <c r="J21" s="1"/>
      <c r="K21" s="1"/>
      <c r="L21" s="1"/>
      <c r="M21" s="1"/>
      <c r="N21" s="1"/>
    </row>
    <row r="22" spans="1:14" ht="39.950000000000003" customHeight="1">
      <c r="A22" s="113">
        <v>17</v>
      </c>
      <c r="B22" s="113">
        <v>2011</v>
      </c>
      <c r="C22" s="56" t="s">
        <v>580</v>
      </c>
      <c r="D22" s="56" t="s">
        <v>470</v>
      </c>
      <c r="E22" s="372">
        <v>319</v>
      </c>
      <c r="F22" s="372">
        <v>1590</v>
      </c>
      <c r="G22" s="372"/>
      <c r="H22" s="372"/>
      <c r="I22" s="372" t="s">
        <v>27</v>
      </c>
      <c r="J22" s="1"/>
      <c r="K22" s="1"/>
      <c r="L22" s="1"/>
      <c r="M22" s="1"/>
      <c r="N22" s="1"/>
    </row>
    <row r="23" spans="1:14" ht="39.950000000000003" customHeight="1">
      <c r="A23" s="113">
        <v>18</v>
      </c>
      <c r="B23" s="113">
        <v>2011</v>
      </c>
      <c r="C23" s="56" t="s">
        <v>580</v>
      </c>
      <c r="D23" s="56" t="s">
        <v>203</v>
      </c>
      <c r="E23" s="372">
        <v>319</v>
      </c>
      <c r="F23" s="372"/>
      <c r="G23" s="372">
        <v>5030</v>
      </c>
      <c r="H23" s="372"/>
      <c r="I23" s="372"/>
      <c r="J23" s="1"/>
      <c r="K23" s="1"/>
      <c r="L23" s="1"/>
      <c r="M23" s="1"/>
      <c r="N23" s="1"/>
    </row>
    <row r="24" spans="1:14" ht="53.25" customHeight="1">
      <c r="A24" s="113">
        <v>19</v>
      </c>
      <c r="B24" s="113">
        <v>2011</v>
      </c>
      <c r="C24" s="56" t="s">
        <v>580</v>
      </c>
      <c r="D24" s="56" t="s">
        <v>190</v>
      </c>
      <c r="E24" s="372">
        <v>319</v>
      </c>
      <c r="F24" s="372"/>
      <c r="G24" s="372"/>
      <c r="H24" s="372"/>
      <c r="I24" s="372">
        <v>7701</v>
      </c>
      <c r="J24" s="1"/>
      <c r="K24" s="1"/>
      <c r="L24" s="1"/>
      <c r="M24" s="1"/>
      <c r="N24" s="1"/>
    </row>
    <row r="25" spans="1:14" ht="54.95" customHeight="1">
      <c r="A25" s="113">
        <v>20</v>
      </c>
      <c r="B25" s="113">
        <v>2011</v>
      </c>
      <c r="C25" s="56" t="s">
        <v>587</v>
      </c>
      <c r="D25" s="56" t="s">
        <v>205</v>
      </c>
      <c r="E25" s="372">
        <v>73</v>
      </c>
      <c r="F25" s="372"/>
      <c r="G25" s="372" t="s">
        <v>27</v>
      </c>
      <c r="H25" s="372">
        <v>7900</v>
      </c>
      <c r="I25" s="372" t="s">
        <v>27</v>
      </c>
      <c r="J25" s="1"/>
      <c r="K25" s="1"/>
      <c r="L25" s="1"/>
      <c r="M25" s="1"/>
      <c r="N25" s="1"/>
    </row>
    <row r="26" spans="1:14" ht="54.95" customHeight="1">
      <c r="A26" s="113">
        <v>21</v>
      </c>
      <c r="B26" s="113">
        <v>2011</v>
      </c>
      <c r="C26" s="56" t="s">
        <v>588</v>
      </c>
      <c r="D26" s="56" t="s">
        <v>584</v>
      </c>
      <c r="E26" s="372">
        <v>73</v>
      </c>
      <c r="F26" s="372"/>
      <c r="G26" s="372">
        <v>3621</v>
      </c>
      <c r="H26" s="372"/>
      <c r="I26" s="372"/>
      <c r="J26" s="1"/>
      <c r="K26" s="1"/>
      <c r="L26" s="1"/>
      <c r="M26" s="1"/>
      <c r="N26" s="1"/>
    </row>
    <row r="27" spans="1:14" ht="54.95" customHeight="1">
      <c r="A27" s="113">
        <v>22</v>
      </c>
      <c r="B27" s="113">
        <v>2011</v>
      </c>
      <c r="C27" s="56" t="s">
        <v>588</v>
      </c>
      <c r="D27" s="56" t="s">
        <v>203</v>
      </c>
      <c r="E27" s="372">
        <v>73</v>
      </c>
      <c r="F27" s="372">
        <v>7900</v>
      </c>
      <c r="G27" s="372"/>
      <c r="H27" s="372"/>
      <c r="I27" s="372"/>
      <c r="J27" s="1"/>
      <c r="K27" s="1"/>
      <c r="L27" s="1"/>
      <c r="M27" s="1"/>
      <c r="N27" s="1"/>
    </row>
    <row r="28" spans="1:14" ht="54.95" customHeight="1">
      <c r="A28" s="113">
        <v>23</v>
      </c>
      <c r="B28" s="113">
        <v>2012</v>
      </c>
      <c r="C28" s="56" t="s">
        <v>589</v>
      </c>
      <c r="D28" s="56" t="s">
        <v>190</v>
      </c>
      <c r="E28" s="372">
        <v>319</v>
      </c>
      <c r="F28" s="372"/>
      <c r="G28" s="372"/>
      <c r="H28" s="372">
        <v>7701</v>
      </c>
      <c r="I28" s="372"/>
      <c r="J28" s="1"/>
      <c r="K28" s="1"/>
      <c r="L28" s="1"/>
      <c r="M28" s="1"/>
      <c r="N28" s="1"/>
    </row>
    <row r="29" spans="1:14" ht="65.25" customHeight="1">
      <c r="A29" s="113">
        <v>24</v>
      </c>
      <c r="B29" s="113">
        <v>2012</v>
      </c>
      <c r="C29" s="56" t="s">
        <v>590</v>
      </c>
      <c r="D29" s="56" t="s">
        <v>205</v>
      </c>
      <c r="E29" s="372">
        <v>73</v>
      </c>
      <c r="F29" s="372"/>
      <c r="G29" s="372" t="s">
        <v>27</v>
      </c>
      <c r="H29" s="372" t="s">
        <v>27</v>
      </c>
      <c r="I29" s="372">
        <v>7900</v>
      </c>
      <c r="J29" s="1"/>
      <c r="K29" s="1"/>
      <c r="L29" s="1"/>
      <c r="M29" s="1"/>
      <c r="N29" s="1"/>
    </row>
    <row r="30" spans="1:14" ht="54.95" customHeight="1">
      <c r="A30" s="113">
        <v>25</v>
      </c>
      <c r="B30" s="113">
        <v>2010</v>
      </c>
      <c r="C30" s="56" t="s">
        <v>581</v>
      </c>
      <c r="D30" s="56" t="s">
        <v>470</v>
      </c>
      <c r="E30" s="372">
        <v>13</v>
      </c>
      <c r="F30" s="372">
        <v>1590</v>
      </c>
      <c r="G30" s="372"/>
      <c r="H30" s="372"/>
      <c r="I30" s="372"/>
      <c r="J30" s="1"/>
      <c r="K30" s="1"/>
      <c r="L30" s="1"/>
      <c r="M30" s="1"/>
      <c r="N30" s="1"/>
    </row>
    <row r="31" spans="1:14" ht="54.95" customHeight="1">
      <c r="A31" s="113">
        <v>26</v>
      </c>
      <c r="B31" s="113">
        <v>2010</v>
      </c>
      <c r="C31" s="56" t="s">
        <v>581</v>
      </c>
      <c r="D31" s="56" t="s">
        <v>203</v>
      </c>
      <c r="E31" s="372">
        <v>13</v>
      </c>
      <c r="F31" s="372"/>
      <c r="G31" s="372">
        <v>5030</v>
      </c>
      <c r="H31" s="372"/>
      <c r="I31" s="372"/>
      <c r="J31" s="1"/>
      <c r="K31" s="1"/>
      <c r="L31" s="1"/>
      <c r="M31" s="1"/>
      <c r="N31" s="1"/>
    </row>
    <row r="32" spans="1:14" ht="54.95" customHeight="1">
      <c r="A32" s="113">
        <v>27</v>
      </c>
      <c r="B32" s="113">
        <v>2010</v>
      </c>
      <c r="C32" s="56" t="s">
        <v>581</v>
      </c>
      <c r="D32" s="56" t="s">
        <v>190</v>
      </c>
      <c r="E32" s="372">
        <v>13</v>
      </c>
      <c r="F32" s="372"/>
      <c r="G32" s="372"/>
      <c r="H32" s="372"/>
      <c r="I32" s="372">
        <v>7701</v>
      </c>
      <c r="J32" s="1"/>
      <c r="K32" s="1"/>
      <c r="L32" s="1"/>
      <c r="M32" s="1"/>
      <c r="N32" s="1"/>
    </row>
    <row r="33" spans="1:14" ht="78" customHeight="1">
      <c r="A33" s="113">
        <v>28</v>
      </c>
      <c r="B33" s="113">
        <v>2010</v>
      </c>
      <c r="C33" s="56" t="s">
        <v>591</v>
      </c>
      <c r="D33" s="56" t="s">
        <v>205</v>
      </c>
      <c r="E33" s="372">
        <v>3</v>
      </c>
      <c r="F33" s="372"/>
      <c r="G33" s="372" t="s">
        <v>27</v>
      </c>
      <c r="H33" s="372">
        <v>7900</v>
      </c>
      <c r="I33" s="372"/>
      <c r="J33" s="1"/>
      <c r="K33" s="1"/>
      <c r="L33" s="1"/>
      <c r="M33" s="1"/>
      <c r="N33" s="1"/>
    </row>
    <row r="34" spans="1:14" ht="81" customHeight="1">
      <c r="A34" s="113">
        <v>29</v>
      </c>
      <c r="B34" s="113">
        <v>2010</v>
      </c>
      <c r="C34" s="56" t="s">
        <v>591</v>
      </c>
      <c r="D34" s="56" t="s">
        <v>584</v>
      </c>
      <c r="E34" s="372">
        <v>3</v>
      </c>
      <c r="F34" s="372"/>
      <c r="G34" s="372">
        <v>3621</v>
      </c>
      <c r="H34" s="372"/>
      <c r="I34" s="372"/>
      <c r="J34" s="1"/>
      <c r="K34" s="1"/>
      <c r="L34" s="1"/>
      <c r="M34" s="1"/>
      <c r="N34" s="1"/>
    </row>
    <row r="35" spans="1:14" ht="69.95" customHeight="1">
      <c r="A35" s="113">
        <v>30</v>
      </c>
      <c r="B35" s="113">
        <v>2010</v>
      </c>
      <c r="C35" s="56" t="s">
        <v>591</v>
      </c>
      <c r="D35" s="56" t="s">
        <v>203</v>
      </c>
      <c r="E35" s="372">
        <v>3</v>
      </c>
      <c r="F35" s="372">
        <v>7900</v>
      </c>
      <c r="G35" s="372"/>
      <c r="H35" s="372"/>
      <c r="I35" s="372"/>
      <c r="J35" s="1"/>
      <c r="K35" s="1"/>
      <c r="L35" s="1"/>
      <c r="M35" s="1"/>
      <c r="N35" s="1"/>
    </row>
    <row r="36" spans="1:14" ht="69.95" customHeight="1">
      <c r="A36" s="113">
        <v>31</v>
      </c>
      <c r="B36" s="113">
        <v>2011</v>
      </c>
      <c r="C36" s="56" t="s">
        <v>592</v>
      </c>
      <c r="D36" s="56" t="s">
        <v>190</v>
      </c>
      <c r="E36" s="372">
        <v>13</v>
      </c>
      <c r="F36" s="372" t="s">
        <v>27</v>
      </c>
      <c r="G36" s="372"/>
      <c r="H36" s="372">
        <v>7701</v>
      </c>
      <c r="I36" s="372"/>
      <c r="J36" s="1"/>
      <c r="K36" s="1"/>
      <c r="L36" s="1"/>
      <c r="M36" s="1"/>
      <c r="N36" s="1"/>
    </row>
    <row r="37" spans="1:14" ht="96" customHeight="1">
      <c r="A37" s="113">
        <v>32</v>
      </c>
      <c r="B37" s="113">
        <v>2011</v>
      </c>
      <c r="C37" s="56" t="s">
        <v>593</v>
      </c>
      <c r="D37" s="56" t="s">
        <v>205</v>
      </c>
      <c r="E37" s="372">
        <v>3</v>
      </c>
      <c r="F37" s="372" t="s">
        <v>27</v>
      </c>
      <c r="G37" s="372" t="s">
        <v>27</v>
      </c>
      <c r="H37" s="372" t="s">
        <v>27</v>
      </c>
      <c r="I37" s="372">
        <v>7900</v>
      </c>
      <c r="J37" s="1"/>
      <c r="K37" s="1"/>
      <c r="L37" s="1"/>
      <c r="M37" s="1"/>
      <c r="N37" s="1"/>
    </row>
    <row r="38" spans="1:14" ht="54.95" customHeight="1">
      <c r="A38" s="113">
        <v>33</v>
      </c>
      <c r="B38" s="113">
        <v>2011</v>
      </c>
      <c r="C38" s="56" t="s">
        <v>581</v>
      </c>
      <c r="D38" s="56" t="s">
        <v>470</v>
      </c>
      <c r="E38" s="372">
        <v>13</v>
      </c>
      <c r="F38" s="372">
        <v>1590</v>
      </c>
      <c r="G38" s="372"/>
      <c r="H38" s="372"/>
      <c r="I38" s="372" t="s">
        <v>27</v>
      </c>
      <c r="J38" s="1"/>
      <c r="K38" s="1"/>
      <c r="L38" s="1"/>
      <c r="M38" s="1"/>
      <c r="N38" s="1"/>
    </row>
    <row r="39" spans="1:14" ht="54.95" customHeight="1">
      <c r="A39" s="113">
        <v>34</v>
      </c>
      <c r="B39" s="113">
        <v>2011</v>
      </c>
      <c r="C39" s="56" t="s">
        <v>581</v>
      </c>
      <c r="D39" s="56" t="s">
        <v>203</v>
      </c>
      <c r="E39" s="372">
        <v>13</v>
      </c>
      <c r="F39" s="372"/>
      <c r="G39" s="372">
        <v>5030</v>
      </c>
      <c r="H39" s="372"/>
      <c r="I39" s="372"/>
      <c r="J39" s="1"/>
      <c r="K39" s="1"/>
      <c r="L39" s="1"/>
      <c r="M39" s="1"/>
      <c r="N39" s="1"/>
    </row>
    <row r="40" spans="1:14" ht="54.95" customHeight="1">
      <c r="A40" s="113">
        <v>35</v>
      </c>
      <c r="B40" s="113">
        <v>2011</v>
      </c>
      <c r="C40" s="56" t="s">
        <v>581</v>
      </c>
      <c r="D40" s="56" t="s">
        <v>190</v>
      </c>
      <c r="E40" s="372">
        <v>13</v>
      </c>
      <c r="F40" s="372"/>
      <c r="G40" s="372"/>
      <c r="H40" s="372"/>
      <c r="I40" s="372">
        <v>7701</v>
      </c>
      <c r="J40" s="1"/>
      <c r="K40" s="1"/>
      <c r="L40" s="1"/>
      <c r="M40" s="1"/>
      <c r="N40" s="1"/>
    </row>
    <row r="41" spans="1:14" ht="84" customHeight="1">
      <c r="A41" s="113">
        <v>36</v>
      </c>
      <c r="B41" s="113">
        <v>2011</v>
      </c>
      <c r="C41" s="56" t="s">
        <v>594</v>
      </c>
      <c r="D41" s="56" t="s">
        <v>205</v>
      </c>
      <c r="E41" s="372">
        <v>3</v>
      </c>
      <c r="F41" s="372"/>
      <c r="G41" s="372" t="s">
        <v>27</v>
      </c>
      <c r="H41" s="372">
        <v>7900</v>
      </c>
      <c r="I41" s="372" t="s">
        <v>27</v>
      </c>
      <c r="J41" s="1"/>
      <c r="K41" s="1"/>
      <c r="L41" s="1"/>
      <c r="M41" s="1"/>
      <c r="N41" s="1"/>
    </row>
    <row r="42" spans="1:14" ht="83.25" customHeight="1">
      <c r="A42" s="113">
        <v>37</v>
      </c>
      <c r="B42" s="113">
        <v>2011</v>
      </c>
      <c r="C42" s="56" t="s">
        <v>594</v>
      </c>
      <c r="D42" s="56" t="s">
        <v>584</v>
      </c>
      <c r="E42" s="372">
        <v>3</v>
      </c>
      <c r="F42" s="372" t="s">
        <v>27</v>
      </c>
      <c r="G42" s="372">
        <v>3621</v>
      </c>
      <c r="H42" s="372"/>
      <c r="I42" s="372"/>
      <c r="J42" s="1"/>
      <c r="K42" s="1"/>
      <c r="L42" s="1"/>
      <c r="M42" s="1"/>
      <c r="N42" s="1"/>
    </row>
    <row r="43" spans="1:14" ht="84.75" customHeight="1">
      <c r="A43" s="113">
        <v>38</v>
      </c>
      <c r="B43" s="113">
        <v>2011</v>
      </c>
      <c r="C43" s="56" t="s">
        <v>594</v>
      </c>
      <c r="D43" s="56" t="s">
        <v>203</v>
      </c>
      <c r="E43" s="372">
        <v>3</v>
      </c>
      <c r="F43" s="372">
        <v>7900</v>
      </c>
      <c r="G43" s="372"/>
      <c r="H43" s="372"/>
      <c r="I43" s="372"/>
      <c r="J43" s="1"/>
      <c r="K43" s="1"/>
      <c r="L43" s="1"/>
      <c r="M43" s="1"/>
      <c r="N43" s="1"/>
    </row>
    <row r="44" spans="1:14" ht="69.95" customHeight="1">
      <c r="A44" s="113">
        <v>39</v>
      </c>
      <c r="B44" s="113">
        <v>2012</v>
      </c>
      <c r="C44" s="56" t="s">
        <v>595</v>
      </c>
      <c r="D44" s="56" t="s">
        <v>190</v>
      </c>
      <c r="E44" s="372">
        <v>13</v>
      </c>
      <c r="F44" s="372"/>
      <c r="G44" s="372"/>
      <c r="H44" s="372">
        <v>7701</v>
      </c>
      <c r="I44" s="372"/>
      <c r="J44" s="1"/>
      <c r="K44" s="1"/>
      <c r="L44" s="1"/>
      <c r="M44" s="1"/>
      <c r="N44" s="1"/>
    </row>
    <row r="45" spans="1:14" ht="77.25" customHeight="1">
      <c r="A45" s="113">
        <v>40</v>
      </c>
      <c r="B45" s="113">
        <v>2012</v>
      </c>
      <c r="C45" s="56" t="s">
        <v>596</v>
      </c>
      <c r="D45" s="56" t="s">
        <v>205</v>
      </c>
      <c r="E45" s="372">
        <v>3</v>
      </c>
      <c r="F45" s="372"/>
      <c r="G45" s="372" t="s">
        <v>27</v>
      </c>
      <c r="H45" s="372" t="s">
        <v>27</v>
      </c>
      <c r="I45" s="372">
        <v>7900</v>
      </c>
      <c r="J45" s="1"/>
      <c r="K45" s="1"/>
      <c r="L45" s="1"/>
      <c r="M45" s="1"/>
      <c r="N45" s="1"/>
    </row>
    <row r="46" spans="1:14" ht="69.95" customHeight="1">
      <c r="A46" s="113">
        <v>41</v>
      </c>
      <c r="B46" s="113">
        <v>2010</v>
      </c>
      <c r="C46" s="56" t="s">
        <v>251</v>
      </c>
      <c r="D46" s="56" t="s">
        <v>190</v>
      </c>
      <c r="E46" s="372">
        <v>3480</v>
      </c>
      <c r="F46" s="372"/>
      <c r="G46" s="372"/>
      <c r="H46" s="372" t="s">
        <v>27</v>
      </c>
      <c r="I46" s="372" t="s">
        <v>844</v>
      </c>
      <c r="J46" s="1"/>
      <c r="K46" s="1"/>
      <c r="L46" s="1"/>
      <c r="M46" s="1"/>
      <c r="N46" s="1"/>
    </row>
    <row r="47" spans="1:14" ht="69.95" customHeight="1">
      <c r="A47" s="113">
        <v>42</v>
      </c>
      <c r="B47" s="113">
        <v>2010</v>
      </c>
      <c r="C47" s="56" t="s">
        <v>251</v>
      </c>
      <c r="D47" s="56" t="s">
        <v>250</v>
      </c>
      <c r="E47" s="372">
        <v>3480</v>
      </c>
      <c r="F47" s="372"/>
      <c r="G47" s="372"/>
      <c r="H47" s="372" t="s">
        <v>844</v>
      </c>
      <c r="I47" s="372" t="s">
        <v>27</v>
      </c>
      <c r="J47" s="1"/>
      <c r="K47" s="1"/>
      <c r="L47" s="1"/>
      <c r="M47" s="1"/>
      <c r="N47" s="1"/>
    </row>
    <row r="48" spans="1:14" ht="69.95" customHeight="1">
      <c r="A48" s="113">
        <v>43</v>
      </c>
      <c r="B48" s="113">
        <v>2011</v>
      </c>
      <c r="C48" s="56" t="s">
        <v>251</v>
      </c>
      <c r="D48" s="56" t="s">
        <v>190</v>
      </c>
      <c r="E48" s="372">
        <v>475</v>
      </c>
      <c r="F48" s="372"/>
      <c r="G48" s="372"/>
      <c r="H48" s="372" t="s">
        <v>844</v>
      </c>
      <c r="I48" s="372"/>
      <c r="J48" s="1"/>
      <c r="K48" s="1"/>
      <c r="L48" s="1"/>
      <c r="M48" s="1"/>
      <c r="N48" s="1"/>
    </row>
    <row r="49" spans="1:14" ht="69.95" customHeight="1">
      <c r="A49" s="113">
        <v>44</v>
      </c>
      <c r="B49" s="113">
        <v>2011</v>
      </c>
      <c r="C49" s="56" t="s">
        <v>251</v>
      </c>
      <c r="D49" s="56" t="s">
        <v>250</v>
      </c>
      <c r="E49" s="372">
        <v>475</v>
      </c>
      <c r="F49" s="372"/>
      <c r="G49" s="372"/>
      <c r="H49" s="372"/>
      <c r="I49" s="372" t="s">
        <v>844</v>
      </c>
      <c r="J49" s="1"/>
      <c r="K49" s="1"/>
      <c r="L49" s="1"/>
      <c r="M49" s="1"/>
      <c r="N49" s="1"/>
    </row>
    <row r="50" spans="1:14" ht="69.95" customHeight="1">
      <c r="A50" s="113">
        <v>45</v>
      </c>
      <c r="B50" s="113">
        <v>2010</v>
      </c>
      <c r="C50" s="56" t="s">
        <v>640</v>
      </c>
      <c r="D50" s="56" t="s">
        <v>641</v>
      </c>
      <c r="E50" s="372">
        <v>79</v>
      </c>
      <c r="F50" s="372">
        <v>3658</v>
      </c>
      <c r="G50" s="372"/>
      <c r="H50" s="372"/>
      <c r="I50" s="372"/>
      <c r="J50" s="1"/>
      <c r="K50" s="1"/>
      <c r="L50" s="1"/>
      <c r="M50" s="1"/>
      <c r="N50" s="1"/>
    </row>
    <row r="51" spans="1:14" ht="69.95" customHeight="1">
      <c r="A51" s="113">
        <v>46</v>
      </c>
      <c r="B51" s="113">
        <v>2010</v>
      </c>
      <c r="C51" s="56" t="s">
        <v>640</v>
      </c>
      <c r="D51" s="227" t="s">
        <v>198</v>
      </c>
      <c r="E51" s="372">
        <v>79</v>
      </c>
      <c r="F51" s="372"/>
      <c r="G51" s="372">
        <v>3658</v>
      </c>
      <c r="H51" s="372"/>
      <c r="I51" s="372"/>
      <c r="J51" s="1"/>
      <c r="K51" s="1"/>
      <c r="L51" s="1"/>
      <c r="M51" s="1"/>
      <c r="N51" s="1"/>
    </row>
    <row r="52" spans="1:14" ht="39.950000000000003" customHeight="1">
      <c r="A52" s="113">
        <v>47</v>
      </c>
      <c r="B52" s="113">
        <v>2010</v>
      </c>
      <c r="C52" s="56" t="s">
        <v>182</v>
      </c>
      <c r="D52" s="56" t="s">
        <v>183</v>
      </c>
      <c r="E52" s="372">
        <v>20098</v>
      </c>
      <c r="F52" s="372" t="s">
        <v>27</v>
      </c>
      <c r="G52" s="372"/>
      <c r="H52" s="372">
        <v>6111</v>
      </c>
      <c r="I52" s="372"/>
      <c r="J52" s="1"/>
      <c r="K52" s="1"/>
      <c r="L52" s="1"/>
      <c r="M52" s="1"/>
      <c r="N52" s="1"/>
    </row>
    <row r="53" spans="1:14" ht="39.950000000000003" customHeight="1">
      <c r="A53" s="113">
        <v>48</v>
      </c>
      <c r="B53" s="113">
        <v>2010</v>
      </c>
      <c r="C53" s="56" t="s">
        <v>182</v>
      </c>
      <c r="D53" s="56" t="s">
        <v>184</v>
      </c>
      <c r="E53" s="372">
        <v>20098</v>
      </c>
      <c r="F53" s="372"/>
      <c r="G53" s="372"/>
      <c r="H53" s="372"/>
      <c r="I53" s="372">
        <v>6111</v>
      </c>
      <c r="J53" s="1"/>
      <c r="K53" s="1"/>
      <c r="L53" s="1"/>
      <c r="M53" s="1"/>
      <c r="N53" s="1"/>
    </row>
    <row r="54" spans="1:14" ht="39.950000000000003" customHeight="1">
      <c r="A54" s="113">
        <v>49</v>
      </c>
      <c r="B54" s="113">
        <v>2011</v>
      </c>
      <c r="C54" s="56" t="s">
        <v>182</v>
      </c>
      <c r="D54" s="56" t="s">
        <v>183</v>
      </c>
      <c r="E54" s="372">
        <v>92433</v>
      </c>
      <c r="F54" s="372" t="s">
        <v>27</v>
      </c>
      <c r="G54" s="372"/>
      <c r="H54" s="372">
        <v>6111</v>
      </c>
      <c r="I54" s="372"/>
      <c r="J54" s="1"/>
      <c r="K54" s="1"/>
      <c r="L54" s="1"/>
      <c r="M54" s="1"/>
      <c r="N54" s="1"/>
    </row>
    <row r="55" spans="1:14" ht="39.950000000000003" customHeight="1">
      <c r="A55" s="113">
        <v>50</v>
      </c>
      <c r="B55" s="113">
        <v>2011</v>
      </c>
      <c r="C55" s="56" t="s">
        <v>182</v>
      </c>
      <c r="D55" s="56" t="s">
        <v>184</v>
      </c>
      <c r="E55" s="372">
        <v>92433</v>
      </c>
      <c r="F55" s="372"/>
      <c r="G55" s="372"/>
      <c r="H55" s="372"/>
      <c r="I55" s="372">
        <v>6111</v>
      </c>
      <c r="J55" s="1"/>
      <c r="K55" s="1"/>
      <c r="L55" s="1"/>
      <c r="M55" s="1"/>
      <c r="N55" s="1"/>
    </row>
    <row r="56" spans="1:14" ht="39.950000000000003" customHeight="1">
      <c r="A56" s="113">
        <v>51</v>
      </c>
      <c r="B56" s="113">
        <v>2010</v>
      </c>
      <c r="C56" s="56" t="s">
        <v>185</v>
      </c>
      <c r="D56" s="56" t="s">
        <v>186</v>
      </c>
      <c r="E56" s="372">
        <v>6525</v>
      </c>
      <c r="F56" s="372"/>
      <c r="G56" s="372"/>
      <c r="H56" s="372">
        <v>6397</v>
      </c>
      <c r="I56" s="372"/>
      <c r="J56" s="1"/>
      <c r="K56" s="1"/>
      <c r="L56" s="1"/>
      <c r="M56" s="1"/>
      <c r="N56" s="1"/>
    </row>
    <row r="57" spans="1:14" ht="39.950000000000003" customHeight="1">
      <c r="A57" s="113">
        <v>52</v>
      </c>
      <c r="B57" s="113">
        <v>2010</v>
      </c>
      <c r="C57" s="56" t="s">
        <v>185</v>
      </c>
      <c r="D57" s="56" t="s">
        <v>184</v>
      </c>
      <c r="E57" s="372">
        <v>6525</v>
      </c>
      <c r="F57" s="372"/>
      <c r="G57" s="372"/>
      <c r="H57" s="372"/>
      <c r="I57" s="372">
        <v>6397</v>
      </c>
      <c r="J57" s="1"/>
      <c r="K57" s="1"/>
      <c r="L57" s="1"/>
      <c r="M57" s="1"/>
      <c r="N57" s="1"/>
    </row>
    <row r="58" spans="1:14" ht="39.950000000000003" customHeight="1">
      <c r="A58" s="113">
        <v>53</v>
      </c>
      <c r="B58" s="113">
        <v>2011</v>
      </c>
      <c r="C58" s="56" t="s">
        <v>185</v>
      </c>
      <c r="D58" s="56" t="s">
        <v>186</v>
      </c>
      <c r="E58" s="372">
        <v>10559</v>
      </c>
      <c r="F58" s="372"/>
      <c r="G58" s="372"/>
      <c r="H58" s="372">
        <v>6397</v>
      </c>
      <c r="I58" s="372"/>
      <c r="J58" s="1"/>
      <c r="K58" s="1"/>
      <c r="L58" s="1"/>
      <c r="M58" s="1"/>
      <c r="N58" s="1"/>
    </row>
    <row r="59" spans="1:14" ht="39.950000000000003" customHeight="1">
      <c r="A59" s="113">
        <v>54</v>
      </c>
      <c r="B59" s="113">
        <v>2011</v>
      </c>
      <c r="C59" s="56" t="s">
        <v>185</v>
      </c>
      <c r="D59" s="56" t="s">
        <v>184</v>
      </c>
      <c r="E59" s="372">
        <v>10559</v>
      </c>
      <c r="F59" s="372"/>
      <c r="G59" s="372"/>
      <c r="H59" s="372"/>
      <c r="I59" s="372">
        <v>6397</v>
      </c>
      <c r="J59" s="1"/>
      <c r="K59" s="1"/>
      <c r="L59" s="1"/>
      <c r="M59" s="1"/>
      <c r="N59" s="1"/>
    </row>
    <row r="60" spans="1:14" ht="69.95" customHeight="1">
      <c r="A60" s="113">
        <v>55</v>
      </c>
      <c r="B60" s="113">
        <v>2010</v>
      </c>
      <c r="C60" s="56" t="s">
        <v>642</v>
      </c>
      <c r="D60" s="56" t="s">
        <v>188</v>
      </c>
      <c r="E60" s="372">
        <v>2438</v>
      </c>
      <c r="F60" s="372"/>
      <c r="G60" s="372"/>
      <c r="H60" s="372">
        <v>7104</v>
      </c>
      <c r="I60" s="372"/>
      <c r="J60" s="1"/>
      <c r="K60" s="1"/>
      <c r="L60" s="1"/>
      <c r="M60" s="1"/>
      <c r="N60" s="1"/>
    </row>
    <row r="61" spans="1:14" ht="69.95" customHeight="1">
      <c r="A61" s="113">
        <v>56</v>
      </c>
      <c r="B61" s="113">
        <v>2010</v>
      </c>
      <c r="C61" s="56" t="s">
        <v>642</v>
      </c>
      <c r="D61" s="56" t="s">
        <v>256</v>
      </c>
      <c r="E61" s="372">
        <v>2438</v>
      </c>
      <c r="F61" s="372"/>
      <c r="G61" s="372"/>
      <c r="H61" s="372"/>
      <c r="I61" s="372">
        <v>7104</v>
      </c>
      <c r="J61" s="1"/>
      <c r="K61" s="1"/>
      <c r="L61" s="1"/>
      <c r="M61" s="1"/>
      <c r="N61" s="1"/>
    </row>
    <row r="62" spans="1:14" ht="69.95" customHeight="1">
      <c r="A62" s="113">
        <v>57</v>
      </c>
      <c r="B62" s="113">
        <v>2010</v>
      </c>
      <c r="C62" s="56" t="s">
        <v>187</v>
      </c>
      <c r="D62" s="113" t="s">
        <v>183</v>
      </c>
      <c r="E62" s="372">
        <v>90</v>
      </c>
      <c r="F62" s="372"/>
      <c r="G62" s="372"/>
      <c r="H62" s="372">
        <v>6114</v>
      </c>
      <c r="I62" s="372"/>
      <c r="J62" s="1"/>
      <c r="K62" s="1"/>
      <c r="L62" s="1"/>
      <c r="M62" s="1"/>
      <c r="N62" s="1"/>
    </row>
    <row r="63" spans="1:14" ht="69.95" customHeight="1">
      <c r="A63" s="113">
        <v>58</v>
      </c>
      <c r="B63" s="113">
        <v>2010</v>
      </c>
      <c r="C63" s="56" t="s">
        <v>187</v>
      </c>
      <c r="D63" s="56" t="s">
        <v>188</v>
      </c>
      <c r="E63" s="372">
        <v>90</v>
      </c>
      <c r="F63" s="372"/>
      <c r="G63" s="372"/>
      <c r="H63" s="372"/>
      <c r="I63" s="372">
        <v>6114</v>
      </c>
      <c r="J63" s="1"/>
      <c r="K63" s="1"/>
      <c r="L63" s="1"/>
      <c r="M63" s="1"/>
      <c r="N63" s="1"/>
    </row>
    <row r="64" spans="1:14" ht="69.95" customHeight="1">
      <c r="A64" s="113">
        <v>59</v>
      </c>
      <c r="B64" s="113">
        <v>2011</v>
      </c>
      <c r="C64" s="56" t="s">
        <v>187</v>
      </c>
      <c r="D64" s="113" t="s">
        <v>183</v>
      </c>
      <c r="E64" s="372">
        <v>35</v>
      </c>
      <c r="F64" s="372"/>
      <c r="G64" s="372"/>
      <c r="H64" s="372">
        <v>6114</v>
      </c>
      <c r="I64" s="372"/>
      <c r="J64" s="1"/>
      <c r="K64" s="1"/>
      <c r="L64" s="1"/>
      <c r="M64" s="1"/>
      <c r="N64" s="1"/>
    </row>
    <row r="65" spans="1:14" ht="69.95" customHeight="1">
      <c r="A65" s="113">
        <v>60</v>
      </c>
      <c r="B65" s="113">
        <v>2011</v>
      </c>
      <c r="C65" s="56" t="s">
        <v>187</v>
      </c>
      <c r="D65" s="56" t="s">
        <v>188</v>
      </c>
      <c r="E65" s="372">
        <v>35</v>
      </c>
      <c r="F65" s="372"/>
      <c r="G65" s="372"/>
      <c r="H65" s="372"/>
      <c r="I65" s="372">
        <v>6114</v>
      </c>
      <c r="J65" s="1"/>
      <c r="K65" s="1"/>
      <c r="L65" s="1"/>
      <c r="M65" s="1"/>
      <c r="N65" s="1"/>
    </row>
    <row r="66" spans="1:14" ht="69.95" customHeight="1">
      <c r="A66" s="113">
        <v>61</v>
      </c>
      <c r="B66" s="113">
        <v>2010</v>
      </c>
      <c r="C66" s="56" t="s">
        <v>189</v>
      </c>
      <c r="D66" s="56" t="s">
        <v>186</v>
      </c>
      <c r="E66" s="372">
        <v>31</v>
      </c>
      <c r="F66" s="372"/>
      <c r="G66" s="372"/>
      <c r="H66" s="372">
        <v>6712</v>
      </c>
      <c r="I66" s="372"/>
      <c r="J66" s="1"/>
      <c r="K66" s="1"/>
      <c r="L66" s="1"/>
      <c r="M66" s="1"/>
      <c r="N66" s="1"/>
    </row>
    <row r="67" spans="1:14" ht="69.95" customHeight="1">
      <c r="A67" s="113">
        <v>62</v>
      </c>
      <c r="B67" s="113">
        <v>2010</v>
      </c>
      <c r="C67" s="56" t="s">
        <v>189</v>
      </c>
      <c r="D67" s="56" t="s">
        <v>190</v>
      </c>
      <c r="E67" s="372">
        <v>31</v>
      </c>
      <c r="F67" s="372"/>
      <c r="G67" s="372"/>
      <c r="H67" s="372"/>
      <c r="I67" s="372">
        <v>6712</v>
      </c>
      <c r="J67" s="1"/>
      <c r="K67" s="1"/>
      <c r="L67" s="1"/>
      <c r="M67" s="1"/>
      <c r="N67" s="1"/>
    </row>
    <row r="68" spans="1:14" ht="84.95" customHeight="1">
      <c r="A68" s="113">
        <v>63</v>
      </c>
      <c r="B68" s="113">
        <v>2010</v>
      </c>
      <c r="C68" s="56" t="s">
        <v>331</v>
      </c>
      <c r="D68" s="56" t="s">
        <v>186</v>
      </c>
      <c r="E68" s="372">
        <v>7</v>
      </c>
      <c r="F68" s="372"/>
      <c r="G68" s="372"/>
      <c r="H68" s="372">
        <v>6717</v>
      </c>
      <c r="I68" s="372"/>
      <c r="J68" s="1"/>
      <c r="K68" s="1"/>
      <c r="L68" s="1"/>
      <c r="M68" s="1"/>
      <c r="N68" s="1"/>
    </row>
    <row r="69" spans="1:14" ht="84.95" customHeight="1">
      <c r="A69" s="113">
        <v>64</v>
      </c>
      <c r="B69" s="113">
        <v>2010</v>
      </c>
      <c r="C69" s="56" t="s">
        <v>331</v>
      </c>
      <c r="D69" s="56" t="s">
        <v>190</v>
      </c>
      <c r="E69" s="372">
        <v>7</v>
      </c>
      <c r="F69" s="372"/>
      <c r="G69" s="372"/>
      <c r="H69" s="372"/>
      <c r="I69" s="372">
        <v>6717</v>
      </c>
      <c r="J69" s="1"/>
      <c r="K69" s="1"/>
      <c r="L69" s="1"/>
      <c r="M69" s="1"/>
      <c r="N69" s="1"/>
    </row>
    <row r="70" spans="1:14" ht="54.95" customHeight="1">
      <c r="A70" s="113">
        <v>65</v>
      </c>
      <c r="B70" s="113">
        <v>2012</v>
      </c>
      <c r="C70" s="56" t="s">
        <v>191</v>
      </c>
      <c r="D70" s="56" t="s">
        <v>192</v>
      </c>
      <c r="E70" s="372">
        <v>691</v>
      </c>
      <c r="F70" s="372"/>
      <c r="G70" s="372">
        <v>3578</v>
      </c>
      <c r="H70" s="372"/>
      <c r="I70" s="372"/>
      <c r="J70" s="1"/>
      <c r="K70" s="1"/>
      <c r="L70" s="1"/>
      <c r="M70" s="1"/>
      <c r="N70" s="1"/>
    </row>
    <row r="71" spans="1:14" ht="54.95" customHeight="1">
      <c r="A71" s="113">
        <v>66</v>
      </c>
      <c r="B71" s="113">
        <v>2012</v>
      </c>
      <c r="C71" s="56" t="s">
        <v>191</v>
      </c>
      <c r="D71" s="56" t="s">
        <v>193</v>
      </c>
      <c r="E71" s="372">
        <v>691</v>
      </c>
      <c r="F71" s="372">
        <v>3578</v>
      </c>
      <c r="G71" s="372"/>
      <c r="H71" s="372"/>
      <c r="I71" s="372"/>
      <c r="J71" s="1"/>
      <c r="K71" s="1"/>
      <c r="L71" s="1"/>
      <c r="M71" s="1"/>
      <c r="N71" s="1"/>
    </row>
    <row r="72" spans="1:14" ht="54.95" customHeight="1">
      <c r="A72" s="113">
        <v>67</v>
      </c>
      <c r="B72" s="113">
        <v>2012</v>
      </c>
      <c r="C72" s="56" t="s">
        <v>191</v>
      </c>
      <c r="D72" s="56" t="s">
        <v>192</v>
      </c>
      <c r="E72" s="372">
        <v>2609</v>
      </c>
      <c r="F72" s="372" t="s">
        <v>27</v>
      </c>
      <c r="G72" s="372">
        <v>3579</v>
      </c>
      <c r="H72" s="372"/>
      <c r="I72" s="372"/>
      <c r="J72" s="1"/>
      <c r="K72" s="1"/>
      <c r="L72" s="1"/>
      <c r="M72" s="1"/>
      <c r="N72" s="1"/>
    </row>
    <row r="73" spans="1:14" ht="54.95" customHeight="1">
      <c r="A73" s="113">
        <v>68</v>
      </c>
      <c r="B73" s="113">
        <v>2012</v>
      </c>
      <c r="C73" s="56" t="s">
        <v>191</v>
      </c>
      <c r="D73" s="56" t="s">
        <v>193</v>
      </c>
      <c r="E73" s="372">
        <v>2609</v>
      </c>
      <c r="F73" s="372">
        <v>3579</v>
      </c>
      <c r="G73" s="372" t="s">
        <v>27</v>
      </c>
      <c r="H73" s="372"/>
      <c r="I73" s="372"/>
      <c r="J73" s="1"/>
      <c r="K73" s="1"/>
      <c r="L73" s="1"/>
      <c r="M73" s="1"/>
      <c r="N73" s="1"/>
    </row>
    <row r="74" spans="1:14" ht="54.95" customHeight="1">
      <c r="A74" s="113">
        <v>69</v>
      </c>
      <c r="B74" s="113">
        <v>2012</v>
      </c>
      <c r="C74" s="56" t="s">
        <v>194</v>
      </c>
      <c r="D74" s="56" t="s">
        <v>193</v>
      </c>
      <c r="E74" s="372">
        <v>537</v>
      </c>
      <c r="F74" s="372">
        <v>3599</v>
      </c>
      <c r="G74" s="372" t="s">
        <v>27</v>
      </c>
      <c r="H74" s="372"/>
      <c r="I74" s="372"/>
      <c r="J74" s="1"/>
      <c r="K74" s="1"/>
      <c r="L74" s="1"/>
      <c r="M74" s="1"/>
      <c r="N74" s="1"/>
    </row>
    <row r="75" spans="1:14" ht="54.95" customHeight="1">
      <c r="A75" s="113">
        <v>70</v>
      </c>
      <c r="B75" s="113">
        <v>2012</v>
      </c>
      <c r="C75" s="56" t="s">
        <v>194</v>
      </c>
      <c r="D75" s="56" t="s">
        <v>192</v>
      </c>
      <c r="E75" s="372">
        <v>537</v>
      </c>
      <c r="F75" s="372" t="s">
        <v>27</v>
      </c>
      <c r="G75" s="372">
        <v>3599</v>
      </c>
      <c r="H75" s="372"/>
      <c r="I75" s="372"/>
      <c r="J75" s="1"/>
      <c r="K75" s="1"/>
      <c r="L75" s="1"/>
      <c r="M75" s="1"/>
      <c r="N75" s="1"/>
    </row>
    <row r="76" spans="1:14" ht="54.95" customHeight="1">
      <c r="A76" s="113">
        <v>71</v>
      </c>
      <c r="B76" s="113">
        <v>2012</v>
      </c>
      <c r="C76" s="56" t="s">
        <v>195</v>
      </c>
      <c r="D76" s="56" t="s">
        <v>196</v>
      </c>
      <c r="E76" s="372">
        <v>8881</v>
      </c>
      <c r="F76" s="372"/>
      <c r="G76" s="372">
        <v>1819</v>
      </c>
      <c r="H76" s="372"/>
      <c r="I76" s="372"/>
      <c r="J76" s="1"/>
      <c r="K76" s="1"/>
      <c r="L76" s="1"/>
      <c r="M76" s="1"/>
      <c r="N76" s="1"/>
    </row>
    <row r="77" spans="1:14" ht="54.95" customHeight="1">
      <c r="A77" s="113">
        <v>72</v>
      </c>
      <c r="B77" s="113">
        <v>2012</v>
      </c>
      <c r="C77" s="56" t="s">
        <v>195</v>
      </c>
      <c r="D77" s="56" t="s">
        <v>192</v>
      </c>
      <c r="E77" s="372">
        <v>8881</v>
      </c>
      <c r="F77" s="372">
        <v>1819</v>
      </c>
      <c r="G77" s="372"/>
      <c r="H77" s="372"/>
      <c r="I77" s="372"/>
      <c r="J77" s="1"/>
      <c r="K77" s="1"/>
      <c r="L77" s="1"/>
      <c r="M77" s="1"/>
      <c r="N77" s="1"/>
    </row>
    <row r="78" spans="1:14" ht="54.95" customHeight="1">
      <c r="A78" s="113">
        <v>73</v>
      </c>
      <c r="B78" s="113">
        <v>2012</v>
      </c>
      <c r="C78" s="56" t="s">
        <v>197</v>
      </c>
      <c r="D78" s="56" t="s">
        <v>198</v>
      </c>
      <c r="E78" s="372">
        <v>1946</v>
      </c>
      <c r="F78" s="372">
        <v>1919</v>
      </c>
      <c r="G78" s="372"/>
      <c r="H78" s="372"/>
      <c r="I78" s="372"/>
      <c r="J78" s="1"/>
      <c r="K78" s="1"/>
      <c r="L78" s="1"/>
      <c r="M78" s="1"/>
      <c r="N78" s="1"/>
    </row>
    <row r="79" spans="1:14" ht="54.95" customHeight="1">
      <c r="A79" s="113">
        <v>74</v>
      </c>
      <c r="B79" s="113">
        <v>2012</v>
      </c>
      <c r="C79" s="56" t="s">
        <v>197</v>
      </c>
      <c r="D79" s="56" t="s">
        <v>199</v>
      </c>
      <c r="E79" s="372">
        <v>1946</v>
      </c>
      <c r="F79" s="372"/>
      <c r="G79" s="372">
        <v>1919</v>
      </c>
      <c r="H79" s="372"/>
      <c r="I79" s="372"/>
      <c r="J79" s="1"/>
      <c r="K79" s="1"/>
      <c r="L79" s="1"/>
      <c r="M79" s="1"/>
      <c r="N79" s="1"/>
    </row>
    <row r="80" spans="1:14" ht="54.95" customHeight="1">
      <c r="A80" s="113">
        <v>75</v>
      </c>
      <c r="B80" s="113">
        <v>2012</v>
      </c>
      <c r="C80" s="56" t="s">
        <v>200</v>
      </c>
      <c r="D80" s="56" t="s">
        <v>196</v>
      </c>
      <c r="E80" s="372">
        <v>210</v>
      </c>
      <c r="F80" s="372"/>
      <c r="G80" s="372">
        <v>3522</v>
      </c>
      <c r="H80" s="372"/>
      <c r="I80" s="372"/>
      <c r="J80" s="1"/>
      <c r="K80" s="1"/>
      <c r="L80" s="1"/>
      <c r="M80" s="1"/>
      <c r="N80" s="1"/>
    </row>
    <row r="81" spans="1:14" ht="54.95" customHeight="1">
      <c r="A81" s="113">
        <v>76</v>
      </c>
      <c r="B81" s="113">
        <v>2012</v>
      </c>
      <c r="C81" s="56" t="s">
        <v>200</v>
      </c>
      <c r="D81" s="56" t="s">
        <v>192</v>
      </c>
      <c r="E81" s="372">
        <v>210</v>
      </c>
      <c r="F81" s="372">
        <v>3522</v>
      </c>
      <c r="G81" s="372"/>
      <c r="H81" s="372"/>
      <c r="I81" s="372"/>
      <c r="J81" s="1"/>
      <c r="K81" s="1"/>
      <c r="L81" s="1"/>
      <c r="M81" s="1"/>
      <c r="N81" s="1"/>
    </row>
    <row r="82" spans="1:14" ht="39.950000000000003" customHeight="1">
      <c r="A82" s="113">
        <v>77</v>
      </c>
      <c r="B82" s="113">
        <v>2010</v>
      </c>
      <c r="C82" s="56" t="s">
        <v>639</v>
      </c>
      <c r="D82" s="56" t="s">
        <v>199</v>
      </c>
      <c r="E82" s="372">
        <v>5</v>
      </c>
      <c r="F82" s="372">
        <v>3720</v>
      </c>
      <c r="G82" s="372"/>
      <c r="H82" s="372"/>
      <c r="I82" s="372"/>
      <c r="J82" s="1"/>
      <c r="K82" s="1"/>
      <c r="L82" s="1"/>
      <c r="M82" s="1"/>
      <c r="N82" s="1"/>
    </row>
    <row r="83" spans="1:14" ht="39.950000000000003" customHeight="1">
      <c r="A83" s="113">
        <v>78</v>
      </c>
      <c r="B83" s="113">
        <v>2010</v>
      </c>
      <c r="C83" s="56" t="s">
        <v>639</v>
      </c>
      <c r="D83" s="56" t="s">
        <v>233</v>
      </c>
      <c r="E83" s="372">
        <v>5</v>
      </c>
      <c r="F83" s="372"/>
      <c r="G83" s="372">
        <v>2600</v>
      </c>
      <c r="H83" s="372"/>
      <c r="I83" s="372"/>
      <c r="J83" s="1"/>
      <c r="K83" s="1"/>
      <c r="L83" s="1"/>
      <c r="M83" s="1"/>
      <c r="N83" s="1"/>
    </row>
    <row r="84" spans="1:14" ht="39.950000000000003" customHeight="1">
      <c r="A84" s="113">
        <v>79</v>
      </c>
      <c r="B84" s="113">
        <v>2011</v>
      </c>
      <c r="C84" s="56" t="s">
        <v>639</v>
      </c>
      <c r="D84" s="56" t="s">
        <v>199</v>
      </c>
      <c r="E84" s="372">
        <v>22</v>
      </c>
      <c r="F84" s="372">
        <v>3720</v>
      </c>
      <c r="G84" s="372"/>
      <c r="H84" s="372"/>
      <c r="I84" s="372"/>
      <c r="J84" s="1"/>
      <c r="K84" s="1"/>
      <c r="L84" s="1"/>
      <c r="M84" s="1"/>
      <c r="N84" s="1"/>
    </row>
    <row r="85" spans="1:14" ht="39.950000000000003" customHeight="1">
      <c r="A85" s="113">
        <v>80</v>
      </c>
      <c r="B85" s="113">
        <v>2011</v>
      </c>
      <c r="C85" s="56" t="s">
        <v>639</v>
      </c>
      <c r="D85" s="56" t="s">
        <v>233</v>
      </c>
      <c r="E85" s="372">
        <v>22</v>
      </c>
      <c r="F85" s="372"/>
      <c r="G85" s="372">
        <v>2620</v>
      </c>
      <c r="H85" s="372"/>
      <c r="I85" s="372"/>
      <c r="J85" s="1"/>
      <c r="K85" s="1"/>
      <c r="L85" s="1"/>
      <c r="M85" s="1"/>
      <c r="N85" s="1"/>
    </row>
    <row r="86" spans="1:14" ht="39.950000000000003" customHeight="1">
      <c r="A86" s="113">
        <v>81</v>
      </c>
      <c r="B86" s="113">
        <v>2012</v>
      </c>
      <c r="C86" s="56" t="s">
        <v>639</v>
      </c>
      <c r="D86" s="56" t="s">
        <v>199</v>
      </c>
      <c r="E86" s="372">
        <v>151</v>
      </c>
      <c r="F86" s="372">
        <v>3720</v>
      </c>
      <c r="G86" s="372"/>
      <c r="H86" s="372"/>
      <c r="I86" s="372"/>
      <c r="J86" s="1"/>
      <c r="K86" s="1"/>
      <c r="L86" s="1"/>
      <c r="M86" s="1"/>
      <c r="N86" s="1"/>
    </row>
    <row r="87" spans="1:14" ht="39.950000000000003" customHeight="1">
      <c r="A87" s="113">
        <v>82</v>
      </c>
      <c r="B87" s="113">
        <v>2012</v>
      </c>
      <c r="C87" s="56" t="s">
        <v>639</v>
      </c>
      <c r="D87" s="56" t="s">
        <v>233</v>
      </c>
      <c r="E87" s="372">
        <v>151</v>
      </c>
      <c r="F87" s="372"/>
      <c r="G87" s="372">
        <v>2620</v>
      </c>
      <c r="H87" s="372"/>
      <c r="I87" s="372"/>
      <c r="J87" s="1"/>
      <c r="K87" s="1"/>
      <c r="L87" s="1"/>
      <c r="M87" s="1"/>
      <c r="N87" s="1"/>
    </row>
    <row r="88" spans="1:14" ht="24.95" customHeight="1">
      <c r="A88" s="113">
        <v>83</v>
      </c>
      <c r="B88" s="113">
        <v>2010</v>
      </c>
      <c r="C88" s="56" t="s">
        <v>626</v>
      </c>
      <c r="D88" s="56" t="s">
        <v>192</v>
      </c>
      <c r="E88" s="372">
        <v>148</v>
      </c>
      <c r="F88" s="372"/>
      <c r="G88" s="372">
        <v>1819</v>
      </c>
      <c r="H88" s="372"/>
      <c r="I88" s="372"/>
      <c r="J88" s="1"/>
      <c r="K88" s="1"/>
      <c r="L88" s="1"/>
      <c r="M88" s="1"/>
      <c r="N88" s="1"/>
    </row>
    <row r="89" spans="1:14" ht="24.95" customHeight="1">
      <c r="A89" s="113">
        <v>84</v>
      </c>
      <c r="B89" s="113">
        <v>2010</v>
      </c>
      <c r="C89" s="56" t="s">
        <v>626</v>
      </c>
      <c r="D89" s="56" t="s">
        <v>627</v>
      </c>
      <c r="E89" s="372">
        <v>148</v>
      </c>
      <c r="F89" s="372">
        <v>1919</v>
      </c>
      <c r="G89" s="372"/>
      <c r="H89" s="372"/>
      <c r="I89" s="372"/>
      <c r="J89" s="1"/>
      <c r="K89" s="1"/>
      <c r="L89" s="1"/>
      <c r="M89" s="1"/>
      <c r="N89" s="1"/>
    </row>
    <row r="90" spans="1:14" ht="24.95" customHeight="1">
      <c r="A90" s="113">
        <v>85</v>
      </c>
      <c r="B90" s="113">
        <v>2010</v>
      </c>
      <c r="C90" s="56" t="s">
        <v>626</v>
      </c>
      <c r="D90" s="56" t="s">
        <v>192</v>
      </c>
      <c r="E90" s="372">
        <v>490</v>
      </c>
      <c r="F90" s="372"/>
      <c r="G90" s="372" t="s">
        <v>871</v>
      </c>
      <c r="H90" s="372"/>
      <c r="I90" s="372"/>
      <c r="J90" s="1"/>
      <c r="K90" s="1"/>
      <c r="L90" s="1"/>
      <c r="M90" s="1"/>
      <c r="N90" s="1"/>
    </row>
    <row r="91" spans="1:14" ht="24.95" customHeight="1">
      <c r="A91" s="113">
        <v>86</v>
      </c>
      <c r="B91" s="113">
        <v>2010</v>
      </c>
      <c r="C91" s="56" t="s">
        <v>626</v>
      </c>
      <c r="D91" s="56" t="s">
        <v>627</v>
      </c>
      <c r="E91" s="372">
        <v>490</v>
      </c>
      <c r="F91" s="372" t="s">
        <v>872</v>
      </c>
      <c r="G91" s="372"/>
      <c r="H91" s="372"/>
      <c r="I91" s="372"/>
      <c r="J91" s="1"/>
      <c r="K91" s="1"/>
      <c r="L91" s="1"/>
      <c r="M91" s="1"/>
      <c r="N91" s="1"/>
    </row>
    <row r="92" spans="1:14" ht="24.95" customHeight="1">
      <c r="A92" s="113">
        <v>87</v>
      </c>
      <c r="B92" s="113">
        <v>2011</v>
      </c>
      <c r="C92" s="56" t="s">
        <v>626</v>
      </c>
      <c r="D92" s="56" t="s">
        <v>192</v>
      </c>
      <c r="E92" s="372">
        <v>4831</v>
      </c>
      <c r="F92" s="372"/>
      <c r="G92" s="372">
        <v>1819</v>
      </c>
      <c r="H92" s="372"/>
      <c r="I92" s="372"/>
      <c r="J92" s="1"/>
      <c r="K92" s="1"/>
      <c r="L92" s="1"/>
      <c r="M92" s="1"/>
      <c r="N92" s="1"/>
    </row>
    <row r="93" spans="1:14" ht="24.95" customHeight="1">
      <c r="A93" s="113">
        <v>88</v>
      </c>
      <c r="B93" s="113">
        <v>2011</v>
      </c>
      <c r="C93" s="56" t="s">
        <v>626</v>
      </c>
      <c r="D93" s="56" t="s">
        <v>627</v>
      </c>
      <c r="E93" s="372">
        <v>4831</v>
      </c>
      <c r="F93" s="372">
        <v>1919</v>
      </c>
      <c r="G93" s="372"/>
      <c r="H93" s="372"/>
      <c r="I93" s="372"/>
      <c r="J93" s="1"/>
      <c r="K93" s="1"/>
      <c r="L93" s="1"/>
      <c r="M93" s="1"/>
      <c r="N93" s="1"/>
    </row>
    <row r="94" spans="1:14" ht="24.95" customHeight="1">
      <c r="A94" s="113">
        <v>89</v>
      </c>
      <c r="B94" s="113">
        <v>2011</v>
      </c>
      <c r="C94" s="56" t="s">
        <v>626</v>
      </c>
      <c r="D94" s="56" t="s">
        <v>192</v>
      </c>
      <c r="E94" s="372">
        <v>2381</v>
      </c>
      <c r="F94" s="372"/>
      <c r="G94" s="372" t="s">
        <v>871</v>
      </c>
      <c r="H94" s="372"/>
      <c r="I94" s="372"/>
      <c r="J94" s="1"/>
      <c r="K94" s="1"/>
      <c r="L94" s="1"/>
      <c r="M94" s="1"/>
      <c r="N94" s="1"/>
    </row>
    <row r="95" spans="1:14" ht="24.95" customHeight="1">
      <c r="A95" s="113">
        <v>90</v>
      </c>
      <c r="B95" s="113">
        <v>2011</v>
      </c>
      <c r="C95" s="56" t="s">
        <v>626</v>
      </c>
      <c r="D95" s="56" t="s">
        <v>627</v>
      </c>
      <c r="E95" s="372">
        <v>2381</v>
      </c>
      <c r="F95" s="372" t="s">
        <v>872</v>
      </c>
      <c r="G95" s="372"/>
      <c r="H95" s="372"/>
      <c r="I95" s="372"/>
      <c r="J95" s="1"/>
      <c r="K95" s="1"/>
      <c r="L95" s="1"/>
      <c r="M95" s="1"/>
      <c r="N95" s="1"/>
    </row>
    <row r="96" spans="1:14" ht="24.95" customHeight="1">
      <c r="A96" s="113">
        <v>91</v>
      </c>
      <c r="B96" s="113">
        <v>2012</v>
      </c>
      <c r="C96" s="56" t="s">
        <v>626</v>
      </c>
      <c r="D96" s="56" t="s">
        <v>192</v>
      </c>
      <c r="E96" s="372">
        <v>1946</v>
      </c>
      <c r="F96" s="372"/>
      <c r="G96" s="372">
        <v>1819</v>
      </c>
      <c r="H96" s="372"/>
      <c r="I96" s="372"/>
      <c r="J96" s="1"/>
      <c r="K96" s="1"/>
      <c r="L96" s="1"/>
      <c r="M96" s="1"/>
      <c r="N96" s="1"/>
    </row>
    <row r="97" spans="1:14" ht="24.95" customHeight="1">
      <c r="A97" s="113">
        <v>92</v>
      </c>
      <c r="B97" s="113">
        <v>2012</v>
      </c>
      <c r="C97" s="56" t="s">
        <v>626</v>
      </c>
      <c r="D97" s="56" t="s">
        <v>627</v>
      </c>
      <c r="E97" s="372">
        <v>1946</v>
      </c>
      <c r="F97" s="372">
        <v>1919</v>
      </c>
      <c r="G97" s="372"/>
      <c r="H97" s="372"/>
      <c r="I97" s="372"/>
      <c r="J97" s="1"/>
      <c r="K97" s="1"/>
      <c r="L97" s="1"/>
      <c r="M97" s="1"/>
      <c r="N97" s="1"/>
    </row>
    <row r="98" spans="1:14" ht="24.95" customHeight="1">
      <c r="A98" s="113">
        <v>93</v>
      </c>
      <c r="B98" s="113">
        <v>2012</v>
      </c>
      <c r="C98" s="56" t="s">
        <v>626</v>
      </c>
      <c r="D98" s="56" t="s">
        <v>192</v>
      </c>
      <c r="E98" s="372">
        <v>6247</v>
      </c>
      <c r="F98" s="372"/>
      <c r="G98" s="372" t="s">
        <v>871</v>
      </c>
      <c r="H98" s="372"/>
      <c r="I98" s="372"/>
      <c r="J98" s="1"/>
      <c r="K98" s="1"/>
      <c r="L98" s="1"/>
      <c r="M98" s="1"/>
      <c r="N98" s="1"/>
    </row>
    <row r="99" spans="1:14" ht="24.95" customHeight="1">
      <c r="A99" s="113">
        <v>94</v>
      </c>
      <c r="B99" s="113">
        <v>2012</v>
      </c>
      <c r="C99" s="56" t="s">
        <v>626</v>
      </c>
      <c r="D99" s="56" t="s">
        <v>627</v>
      </c>
      <c r="E99" s="372">
        <v>6247</v>
      </c>
      <c r="F99" s="372" t="s">
        <v>872</v>
      </c>
      <c r="G99" s="372"/>
      <c r="H99" s="372"/>
      <c r="I99" s="372"/>
      <c r="J99" s="1"/>
      <c r="K99" s="1"/>
      <c r="L99" s="1"/>
      <c r="M99" s="1"/>
      <c r="N99" s="1"/>
    </row>
    <row r="100" spans="1:14" ht="24.95" customHeight="1">
      <c r="A100" s="113">
        <v>95</v>
      </c>
      <c r="B100" s="113">
        <v>2010</v>
      </c>
      <c r="C100" s="56" t="s">
        <v>626</v>
      </c>
      <c r="D100" s="56" t="s">
        <v>226</v>
      </c>
      <c r="E100" s="372">
        <v>1859</v>
      </c>
      <c r="F100" s="372"/>
      <c r="G100" s="372">
        <v>3521</v>
      </c>
      <c r="H100" s="372"/>
      <c r="I100" s="372"/>
      <c r="J100" s="1"/>
      <c r="K100" s="1"/>
      <c r="L100" s="1"/>
      <c r="M100" s="1"/>
      <c r="N100" s="1"/>
    </row>
    <row r="101" spans="1:14" ht="39.950000000000003" customHeight="1">
      <c r="A101" s="113">
        <v>96</v>
      </c>
      <c r="B101" s="113">
        <v>2010</v>
      </c>
      <c r="C101" s="56" t="s">
        <v>626</v>
      </c>
      <c r="D101" s="56" t="s">
        <v>584</v>
      </c>
      <c r="E101" s="372">
        <v>1859</v>
      </c>
      <c r="F101" s="372">
        <v>3621</v>
      </c>
      <c r="G101" s="372"/>
      <c r="H101" s="372"/>
      <c r="I101" s="372"/>
      <c r="J101" s="1"/>
      <c r="K101" s="1"/>
      <c r="L101" s="1"/>
      <c r="M101" s="1"/>
      <c r="N101" s="1"/>
    </row>
    <row r="102" spans="1:14" ht="39.950000000000003" customHeight="1">
      <c r="A102" s="113">
        <v>97</v>
      </c>
      <c r="B102" s="113">
        <v>2012</v>
      </c>
      <c r="C102" s="56" t="s">
        <v>201</v>
      </c>
      <c r="D102" s="56" t="s">
        <v>202</v>
      </c>
      <c r="E102" s="372">
        <v>81</v>
      </c>
      <c r="F102" s="372" t="s">
        <v>27</v>
      </c>
      <c r="G102" s="372"/>
      <c r="H102" s="372">
        <v>7392</v>
      </c>
      <c r="I102" s="372"/>
      <c r="J102" s="1"/>
      <c r="K102" s="1"/>
      <c r="L102" s="1"/>
      <c r="M102" s="1"/>
      <c r="N102" s="1"/>
    </row>
    <row r="103" spans="1:14" ht="39.950000000000003" customHeight="1">
      <c r="A103" s="113">
        <v>98</v>
      </c>
      <c r="B103" s="113">
        <v>2012</v>
      </c>
      <c r="C103" s="56" t="s">
        <v>201</v>
      </c>
      <c r="D103" s="56" t="s">
        <v>203</v>
      </c>
      <c r="E103" s="372">
        <v>81</v>
      </c>
      <c r="F103" s="372">
        <v>7392</v>
      </c>
      <c r="G103" s="372"/>
      <c r="H103" s="372"/>
      <c r="I103" s="372"/>
      <c r="J103" s="1"/>
      <c r="K103" s="1"/>
      <c r="L103" s="1"/>
      <c r="M103" s="1"/>
      <c r="N103" s="1"/>
    </row>
    <row r="104" spans="1:14" ht="39.950000000000003" customHeight="1">
      <c r="A104" s="113">
        <v>99</v>
      </c>
      <c r="B104" s="113">
        <v>2012</v>
      </c>
      <c r="C104" s="56" t="s">
        <v>201</v>
      </c>
      <c r="D104" s="56" t="s">
        <v>198</v>
      </c>
      <c r="E104" s="372">
        <v>81</v>
      </c>
      <c r="F104" s="372"/>
      <c r="G104" s="372">
        <v>3619</v>
      </c>
      <c r="H104" s="372"/>
      <c r="I104" s="372"/>
      <c r="J104" s="1"/>
      <c r="K104" s="1"/>
      <c r="L104" s="1"/>
      <c r="M104" s="1"/>
      <c r="N104" s="1"/>
    </row>
    <row r="105" spans="1:14" ht="54" customHeight="1">
      <c r="A105" s="113">
        <v>100</v>
      </c>
      <c r="B105" s="113">
        <v>2012</v>
      </c>
      <c r="C105" s="56" t="s">
        <v>204</v>
      </c>
      <c r="D105" s="56" t="s">
        <v>205</v>
      </c>
      <c r="E105" s="372">
        <v>17</v>
      </c>
      <c r="F105" s="372"/>
      <c r="G105" s="372" t="s">
        <v>27</v>
      </c>
      <c r="H105" s="372"/>
      <c r="I105" s="372">
        <v>7900</v>
      </c>
      <c r="J105" s="1"/>
      <c r="K105" s="1"/>
      <c r="L105" s="1"/>
      <c r="M105" s="1"/>
      <c r="N105" s="1"/>
    </row>
    <row r="106" spans="1:14" ht="54" customHeight="1">
      <c r="A106" s="113">
        <v>101</v>
      </c>
      <c r="B106" s="113">
        <v>2012</v>
      </c>
      <c r="C106" s="56" t="s">
        <v>204</v>
      </c>
      <c r="D106" s="56" t="s">
        <v>206</v>
      </c>
      <c r="E106" s="372">
        <v>17</v>
      </c>
      <c r="F106" s="372">
        <v>3521</v>
      </c>
      <c r="G106" s="372"/>
      <c r="H106" s="372"/>
      <c r="I106" s="372"/>
      <c r="J106" s="1"/>
      <c r="K106" s="1"/>
      <c r="L106" s="1"/>
      <c r="M106" s="1"/>
      <c r="N106" s="1"/>
    </row>
    <row r="107" spans="1:14" ht="54.75" customHeight="1">
      <c r="A107" s="113">
        <v>102</v>
      </c>
      <c r="B107" s="113">
        <v>2012</v>
      </c>
      <c r="C107" s="56" t="s">
        <v>204</v>
      </c>
      <c r="D107" s="56" t="s">
        <v>203</v>
      </c>
      <c r="E107" s="372">
        <v>17</v>
      </c>
      <c r="F107" s="372" t="s">
        <v>27</v>
      </c>
      <c r="G107" s="372">
        <v>7900</v>
      </c>
      <c r="H107" s="372"/>
      <c r="I107" s="372"/>
      <c r="J107" s="1"/>
      <c r="K107" s="1"/>
      <c r="L107" s="1"/>
      <c r="M107" s="1"/>
      <c r="N107" s="1"/>
    </row>
    <row r="108" spans="1:14" ht="39.950000000000003" customHeight="1">
      <c r="A108" s="113">
        <v>103</v>
      </c>
      <c r="B108" s="113">
        <v>2012</v>
      </c>
      <c r="C108" s="56" t="s">
        <v>664</v>
      </c>
      <c r="D108" s="56" t="s">
        <v>202</v>
      </c>
      <c r="E108" s="372">
        <v>14</v>
      </c>
      <c r="F108" s="372" t="s">
        <v>27</v>
      </c>
      <c r="G108" s="372"/>
      <c r="H108" s="372">
        <v>7431</v>
      </c>
      <c r="I108" s="372"/>
      <c r="J108" s="1"/>
      <c r="K108" s="1"/>
      <c r="L108" s="1"/>
      <c r="M108" s="1"/>
      <c r="N108" s="1"/>
    </row>
    <row r="109" spans="1:14" ht="39.950000000000003" customHeight="1">
      <c r="A109" s="113">
        <v>104</v>
      </c>
      <c r="B109" s="113">
        <v>2012</v>
      </c>
      <c r="C109" s="56" t="s">
        <v>664</v>
      </c>
      <c r="D109" s="56" t="s">
        <v>203</v>
      </c>
      <c r="E109" s="372">
        <v>14</v>
      </c>
      <c r="F109" s="372">
        <v>7431</v>
      </c>
      <c r="G109" s="372"/>
      <c r="H109" s="372"/>
      <c r="I109" s="372"/>
      <c r="J109" s="1"/>
      <c r="K109" s="1"/>
      <c r="L109" s="1"/>
      <c r="M109" s="1"/>
      <c r="N109" s="1"/>
    </row>
    <row r="110" spans="1:14" ht="39.950000000000003" customHeight="1">
      <c r="A110" s="113">
        <v>105</v>
      </c>
      <c r="B110" s="113">
        <v>2012</v>
      </c>
      <c r="C110" s="56" t="s">
        <v>664</v>
      </c>
      <c r="D110" s="56" t="s">
        <v>196</v>
      </c>
      <c r="E110" s="372">
        <v>14</v>
      </c>
      <c r="F110" s="372"/>
      <c r="G110" s="372">
        <v>3519</v>
      </c>
      <c r="H110" s="372"/>
      <c r="I110" s="372"/>
      <c r="J110" s="1"/>
      <c r="K110" s="1"/>
      <c r="L110" s="1"/>
      <c r="M110" s="1"/>
      <c r="N110" s="1"/>
    </row>
    <row r="111" spans="1:14" ht="69.95" customHeight="1">
      <c r="A111" s="113">
        <v>106</v>
      </c>
      <c r="B111" s="113">
        <v>2012</v>
      </c>
      <c r="C111" s="56" t="s">
        <v>332</v>
      </c>
      <c r="D111" s="56" t="s">
        <v>205</v>
      </c>
      <c r="E111" s="372">
        <v>3</v>
      </c>
      <c r="F111" s="372"/>
      <c r="G111" s="372" t="s">
        <v>27</v>
      </c>
      <c r="H111" s="372"/>
      <c r="I111" s="372">
        <v>7900</v>
      </c>
      <c r="J111" s="1"/>
      <c r="K111" s="1"/>
      <c r="L111" s="1"/>
      <c r="M111" s="1"/>
      <c r="N111" s="1"/>
    </row>
    <row r="112" spans="1:14" ht="69.95" customHeight="1">
      <c r="A112" s="113">
        <v>107</v>
      </c>
      <c r="B112" s="113">
        <v>2012</v>
      </c>
      <c r="C112" s="56" t="s">
        <v>332</v>
      </c>
      <c r="D112" s="56" t="s">
        <v>206</v>
      </c>
      <c r="E112" s="372">
        <v>3</v>
      </c>
      <c r="F112" s="372">
        <v>3521</v>
      </c>
      <c r="G112" s="372"/>
      <c r="H112" s="372"/>
      <c r="I112" s="372"/>
      <c r="J112" s="1"/>
      <c r="K112" s="1"/>
      <c r="L112" s="1"/>
      <c r="M112" s="1"/>
      <c r="N112" s="1"/>
    </row>
    <row r="113" spans="1:14" ht="69.95" customHeight="1">
      <c r="A113" s="113">
        <v>108</v>
      </c>
      <c r="B113" s="113">
        <v>2012</v>
      </c>
      <c r="C113" s="56" t="s">
        <v>332</v>
      </c>
      <c r="D113" s="56" t="s">
        <v>203</v>
      </c>
      <c r="E113" s="372">
        <v>3</v>
      </c>
      <c r="F113" s="372" t="s">
        <v>27</v>
      </c>
      <c r="G113" s="372">
        <v>7900</v>
      </c>
      <c r="H113" s="372"/>
      <c r="I113" s="372"/>
      <c r="J113" s="1"/>
      <c r="K113" s="1"/>
      <c r="L113" s="1"/>
      <c r="M113" s="1"/>
      <c r="N113" s="1"/>
    </row>
    <row r="116" spans="1:14">
      <c r="C116" s="119" t="s">
        <v>873</v>
      </c>
      <c r="D116" s="1"/>
      <c r="E116" s="213" t="s">
        <v>875</v>
      </c>
    </row>
    <row r="117" spans="1:14">
      <c r="C117" s="119"/>
      <c r="D117" s="414" t="s">
        <v>27</v>
      </c>
      <c r="E117" s="213"/>
    </row>
    <row r="118" spans="1:14">
      <c r="C118" s="415" t="s">
        <v>27</v>
      </c>
      <c r="D118" s="1"/>
    </row>
    <row r="119" spans="1:14" ht="45" customHeight="1">
      <c r="C119" s="119" t="s">
        <v>874</v>
      </c>
      <c r="D119" s="213"/>
      <c r="E119" s="213" t="s">
        <v>876</v>
      </c>
    </row>
    <row r="132" spans="1:2">
      <c r="A132" s="16" t="s">
        <v>27</v>
      </c>
      <c r="B132" s="16"/>
    </row>
  </sheetData>
  <autoFilter ref="A5:I113">
    <filterColumn colId="1"/>
    <filterColumn colId="4"/>
    <sortState ref="A6:I119">
      <sortCondition ref="A5:A119"/>
    </sortState>
  </autoFilter>
  <mergeCells count="8">
    <mergeCell ref="A1:I1"/>
    <mergeCell ref="A3:A4"/>
    <mergeCell ref="B3:B4"/>
    <mergeCell ref="C3:C4"/>
    <mergeCell ref="D3:D4"/>
    <mergeCell ref="E3:E4"/>
    <mergeCell ref="F3:G3"/>
    <mergeCell ref="H3:I3"/>
  </mergeCells>
  <pageMargins left="0.78740157480314965" right="0.15748031496062992" top="0.19685039370078741" bottom="0.27559055118110237" header="0.15748031496062992" footer="0.19685039370078741"/>
  <pageSetup paperSize="9" scale="7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rgb="FF7030A0"/>
  </sheetPr>
  <dimension ref="A2:F102"/>
  <sheetViews>
    <sheetView workbookViewId="0">
      <selection activeCell="F3" sqref="F3"/>
    </sheetView>
  </sheetViews>
  <sheetFormatPr defaultRowHeight="13.5"/>
  <cols>
    <col min="1" max="1" width="10.75" style="1" customWidth="1"/>
    <col min="2" max="2" width="37.125" style="1" customWidth="1"/>
    <col min="5" max="5" width="9.875" bestFit="1" customWidth="1"/>
    <col min="6" max="6" width="10.875" bestFit="1" customWidth="1"/>
  </cols>
  <sheetData>
    <row r="2" spans="1:6" ht="32.25" customHeight="1">
      <c r="A2" s="512" t="s">
        <v>1013</v>
      </c>
      <c r="B2" s="512"/>
      <c r="C2" s="512"/>
      <c r="D2" s="512"/>
      <c r="E2" s="512"/>
      <c r="F2" s="512"/>
    </row>
    <row r="3" spans="1:6" ht="10.5" customHeight="1">
      <c r="A3" s="236"/>
      <c r="B3" s="2"/>
      <c r="F3" s="427" t="s">
        <v>28</v>
      </c>
    </row>
    <row r="4" spans="1:6" ht="66.75" customHeight="1">
      <c r="A4" s="381" t="s">
        <v>29</v>
      </c>
      <c r="B4" s="381" t="s">
        <v>2</v>
      </c>
      <c r="C4" s="381" t="s">
        <v>597</v>
      </c>
      <c r="D4" s="381" t="s">
        <v>598</v>
      </c>
      <c r="E4" s="381" t="s">
        <v>599</v>
      </c>
      <c r="F4" s="381" t="s">
        <v>67</v>
      </c>
    </row>
    <row r="5" spans="1:6" s="424" customFormat="1" ht="11.25">
      <c r="A5" s="418">
        <v>1</v>
      </c>
      <c r="B5" s="418">
        <v>2</v>
      </c>
      <c r="C5" s="418">
        <v>3</v>
      </c>
      <c r="D5" s="418">
        <v>4</v>
      </c>
      <c r="E5" s="418">
        <v>5</v>
      </c>
      <c r="F5" s="418">
        <v>6</v>
      </c>
    </row>
    <row r="6" spans="1:6" ht="18" customHeight="1">
      <c r="A6" s="396">
        <v>1</v>
      </c>
      <c r="B6" s="200" t="s">
        <v>600</v>
      </c>
      <c r="C6" s="237">
        <v>0</v>
      </c>
      <c r="D6" s="237">
        <v>0</v>
      </c>
      <c r="E6" s="241">
        <v>8460</v>
      </c>
      <c r="F6" s="241">
        <v>8460</v>
      </c>
    </row>
    <row r="7" spans="1:6" ht="18" customHeight="1">
      <c r="A7" s="396" t="s">
        <v>33</v>
      </c>
      <c r="B7" s="200" t="s">
        <v>601</v>
      </c>
      <c r="C7" s="237">
        <v>0</v>
      </c>
      <c r="D7" s="237">
        <v>0</v>
      </c>
      <c r="E7" s="241">
        <v>8460</v>
      </c>
      <c r="F7" s="241">
        <v>8460</v>
      </c>
    </row>
    <row r="8" spans="1:6" ht="18" customHeight="1">
      <c r="A8" s="396" t="s">
        <v>35</v>
      </c>
      <c r="B8" s="200" t="s">
        <v>602</v>
      </c>
      <c r="C8" s="237">
        <v>0</v>
      </c>
      <c r="D8" s="237">
        <v>0</v>
      </c>
      <c r="E8" s="237">
        <v>0</v>
      </c>
      <c r="F8" s="237">
        <v>0</v>
      </c>
    </row>
    <row r="9" spans="1:6" ht="18" customHeight="1">
      <c r="A9" s="396" t="s">
        <v>384</v>
      </c>
      <c r="B9" s="200" t="s">
        <v>603</v>
      </c>
      <c r="C9" s="237">
        <v>0</v>
      </c>
      <c r="D9" s="237">
        <v>0</v>
      </c>
      <c r="E9" s="237">
        <v>0</v>
      </c>
      <c r="F9" s="237">
        <v>0</v>
      </c>
    </row>
    <row r="10" spans="1:6" ht="18" customHeight="1">
      <c r="A10" s="396" t="s">
        <v>386</v>
      </c>
      <c r="B10" s="200" t="s">
        <v>604</v>
      </c>
      <c r="C10" s="237">
        <v>0</v>
      </c>
      <c r="D10" s="237">
        <v>0</v>
      </c>
      <c r="E10" s="237">
        <v>0</v>
      </c>
      <c r="F10" s="237">
        <v>0</v>
      </c>
    </row>
    <row r="11" spans="1:6" ht="18" customHeight="1">
      <c r="A11" s="396" t="s">
        <v>388</v>
      </c>
      <c r="B11" s="200" t="s">
        <v>605</v>
      </c>
      <c r="C11" s="237">
        <v>0</v>
      </c>
      <c r="D11" s="237">
        <v>0</v>
      </c>
      <c r="E11" s="237">
        <v>0</v>
      </c>
      <c r="F11" s="237">
        <v>0</v>
      </c>
    </row>
    <row r="12" spans="1:6" ht="31.5" customHeight="1">
      <c r="A12" s="396">
        <v>2</v>
      </c>
      <c r="B12" s="200" t="s">
        <v>606</v>
      </c>
      <c r="C12" s="237">
        <v>0</v>
      </c>
      <c r="D12" s="237">
        <v>0</v>
      </c>
      <c r="E12" s="237">
        <v>0</v>
      </c>
      <c r="F12" s="237">
        <v>0</v>
      </c>
    </row>
    <row r="13" spans="1:6" ht="18" customHeight="1">
      <c r="A13" s="396" t="s">
        <v>142</v>
      </c>
      <c r="B13" s="200" t="s">
        <v>607</v>
      </c>
      <c r="C13" s="237">
        <v>0</v>
      </c>
      <c r="D13" s="237">
        <v>0</v>
      </c>
      <c r="E13" s="237">
        <v>0</v>
      </c>
      <c r="F13" s="237">
        <v>0</v>
      </c>
    </row>
    <row r="14" spans="1:6" ht="18" customHeight="1">
      <c r="A14" s="396" t="s">
        <v>141</v>
      </c>
      <c r="B14" s="200" t="s">
        <v>392</v>
      </c>
      <c r="C14" s="237">
        <v>0</v>
      </c>
      <c r="D14" s="237">
        <v>0</v>
      </c>
      <c r="E14" s="237">
        <v>0</v>
      </c>
      <c r="F14" s="237">
        <v>0</v>
      </c>
    </row>
    <row r="15" spans="1:6" ht="18" customHeight="1">
      <c r="A15" s="396" t="s">
        <v>371</v>
      </c>
      <c r="B15" s="200" t="s">
        <v>393</v>
      </c>
      <c r="C15" s="237">
        <v>0</v>
      </c>
      <c r="D15" s="237">
        <v>0</v>
      </c>
      <c r="E15" s="237">
        <v>0</v>
      </c>
      <c r="F15" s="237">
        <v>0</v>
      </c>
    </row>
    <row r="16" spans="1:6" ht="18" customHeight="1">
      <c r="A16" s="396" t="s">
        <v>375</v>
      </c>
      <c r="B16" s="200" t="s">
        <v>394</v>
      </c>
      <c r="C16" s="237">
        <v>0</v>
      </c>
      <c r="D16" s="237">
        <v>0</v>
      </c>
      <c r="E16" s="237">
        <v>0</v>
      </c>
      <c r="F16" s="237">
        <v>0</v>
      </c>
    </row>
    <row r="17" spans="1:6" ht="18" customHeight="1">
      <c r="A17" s="396" t="s">
        <v>377</v>
      </c>
      <c r="B17" s="200" t="s">
        <v>395</v>
      </c>
      <c r="C17" s="237">
        <v>0</v>
      </c>
      <c r="D17" s="237">
        <v>0</v>
      </c>
      <c r="E17" s="237">
        <v>0</v>
      </c>
      <c r="F17" s="237">
        <v>0</v>
      </c>
    </row>
    <row r="18" spans="1:6" ht="18" customHeight="1">
      <c r="A18" s="396">
        <v>3</v>
      </c>
      <c r="B18" s="200" t="s">
        <v>608</v>
      </c>
      <c r="C18" s="237">
        <v>0</v>
      </c>
      <c r="D18" s="237">
        <v>0</v>
      </c>
      <c r="E18" s="237">
        <v>0</v>
      </c>
      <c r="F18" s="237">
        <v>0</v>
      </c>
    </row>
    <row r="19" spans="1:6" ht="18" customHeight="1">
      <c r="A19" s="396">
        <v>4</v>
      </c>
      <c r="B19" s="200" t="s">
        <v>609</v>
      </c>
      <c r="C19" s="237">
        <v>0</v>
      </c>
      <c r="D19" s="237">
        <v>0</v>
      </c>
      <c r="E19" s="237">
        <v>0</v>
      </c>
      <c r="F19" s="237">
        <v>0</v>
      </c>
    </row>
    <row r="20" spans="1:6" ht="18" customHeight="1">
      <c r="A20" s="396">
        <v>5</v>
      </c>
      <c r="B20" s="200" t="s">
        <v>610</v>
      </c>
      <c r="C20" s="237">
        <v>0</v>
      </c>
      <c r="D20" s="237">
        <v>0</v>
      </c>
      <c r="E20" s="241">
        <v>8460</v>
      </c>
      <c r="F20" s="241">
        <v>8460</v>
      </c>
    </row>
    <row r="22" spans="1:6" ht="13.5" customHeight="1">
      <c r="B22" s="513" t="s">
        <v>612</v>
      </c>
      <c r="C22" s="513"/>
      <c r="D22" s="513"/>
      <c r="E22" s="513"/>
      <c r="F22" s="513"/>
    </row>
    <row r="23" spans="1:6">
      <c r="C23" s="238"/>
      <c r="D23" s="238"/>
      <c r="E23" s="238"/>
      <c r="F23" s="238"/>
    </row>
    <row r="24" spans="1:6">
      <c r="C24" s="239"/>
      <c r="D24" s="239"/>
      <c r="E24" s="239"/>
      <c r="F24" s="239"/>
    </row>
    <row r="102" spans="1:1">
      <c r="A102" s="16" t="s">
        <v>17</v>
      </c>
    </row>
  </sheetData>
  <mergeCells count="2">
    <mergeCell ref="A2:F2"/>
    <mergeCell ref="B22:F22"/>
  </mergeCells>
  <pageMargins left="0.78740157480314965" right="0.70866141732283472" top="0.74803149606299213" bottom="0.74803149606299213" header="0.31496062992125984" footer="0.31496062992125984"/>
  <pageSetup paperSize="9" scale="90" orientation="portrait" verticalDpi="0" r:id="rId1"/>
</worksheet>
</file>

<file path=xl/worksheets/sheet11.xml><?xml version="1.0" encoding="utf-8"?>
<worksheet xmlns="http://schemas.openxmlformats.org/spreadsheetml/2006/main" xmlns:r="http://schemas.openxmlformats.org/officeDocument/2006/relationships">
  <sheetPr>
    <tabColor rgb="FF7030A0"/>
  </sheetPr>
  <dimension ref="A1:F104"/>
  <sheetViews>
    <sheetView workbookViewId="0">
      <selection activeCell="C10" sqref="C10"/>
    </sheetView>
  </sheetViews>
  <sheetFormatPr defaultColWidth="10.75" defaultRowHeight="12.75"/>
  <cols>
    <col min="1" max="1" width="5.75" style="1" customWidth="1"/>
    <col min="2" max="2" width="54.375" style="1" customWidth="1"/>
    <col min="3" max="3" width="10.75" style="1"/>
    <col min="4" max="4" width="11.875" style="1" customWidth="1"/>
    <col min="5" max="16384" width="10.75" style="1"/>
  </cols>
  <sheetData>
    <row r="1" spans="1:6">
      <c r="A1" s="3" t="s">
        <v>1014</v>
      </c>
    </row>
    <row r="2" spans="1:6" ht="19.5" customHeight="1">
      <c r="A2" s="514"/>
      <c r="B2" s="514"/>
      <c r="C2" s="514"/>
      <c r="D2" s="514"/>
      <c r="E2" s="514"/>
    </row>
    <row r="3" spans="1:6" ht="18" customHeight="1">
      <c r="A3" s="1" t="s">
        <v>1017</v>
      </c>
    </row>
    <row r="4" spans="1:6" ht="16.5" customHeight="1">
      <c r="E4" s="29" t="s">
        <v>28</v>
      </c>
    </row>
    <row r="5" spans="1:6" ht="15.75" customHeight="1">
      <c r="A5" s="8" t="s">
        <v>29</v>
      </c>
      <c r="B5" s="8" t="s">
        <v>30</v>
      </c>
      <c r="C5" s="9" t="s">
        <v>4</v>
      </c>
      <c r="D5" s="9" t="s">
        <v>5</v>
      </c>
      <c r="E5" s="9" t="s">
        <v>6</v>
      </c>
    </row>
    <row r="6" spans="1:6" s="36" customFormat="1" ht="11.25">
      <c r="A6" s="425">
        <v>1</v>
      </c>
      <c r="B6" s="425">
        <v>2</v>
      </c>
      <c r="C6" s="425">
        <v>3</v>
      </c>
      <c r="D6" s="425">
        <v>4</v>
      </c>
      <c r="E6" s="425">
        <v>5</v>
      </c>
    </row>
    <row r="7" spans="1:6" ht="29.25" customHeight="1">
      <c r="A7" s="324">
        <v>1</v>
      </c>
      <c r="B7" s="222" t="s">
        <v>43</v>
      </c>
      <c r="C7" s="31">
        <v>0</v>
      </c>
      <c r="D7" s="31">
        <v>0</v>
      </c>
      <c r="E7" s="31">
        <v>0</v>
      </c>
    </row>
    <row r="8" spans="1:6" ht="18" customHeight="1">
      <c r="A8" s="324">
        <v>2</v>
      </c>
      <c r="B8" s="222" t="s">
        <v>44</v>
      </c>
      <c r="C8" s="241">
        <v>236833</v>
      </c>
      <c r="D8" s="241">
        <v>154003</v>
      </c>
      <c r="E8" s="241">
        <v>133975</v>
      </c>
    </row>
    <row r="9" spans="1:6" ht="18" customHeight="1">
      <c r="A9" s="324">
        <v>3</v>
      </c>
      <c r="B9" s="222" t="s">
        <v>45</v>
      </c>
      <c r="C9" s="61" t="s">
        <v>46</v>
      </c>
      <c r="D9" s="31">
        <v>0</v>
      </c>
      <c r="E9" s="31">
        <v>0</v>
      </c>
    </row>
    <row r="10" spans="1:6" ht="18" customHeight="1">
      <c r="A10" s="324">
        <v>4</v>
      </c>
      <c r="B10" s="222" t="s">
        <v>47</v>
      </c>
      <c r="C10" s="241">
        <v>27200</v>
      </c>
      <c r="D10" s="241">
        <v>15479</v>
      </c>
      <c r="E10" s="241">
        <v>136</v>
      </c>
    </row>
    <row r="11" spans="1:6" ht="18" customHeight="1">
      <c r="A11" s="324">
        <v>5</v>
      </c>
      <c r="B11" s="222" t="s">
        <v>48</v>
      </c>
      <c r="C11" s="241">
        <v>138692</v>
      </c>
      <c r="D11" s="241">
        <v>239473</v>
      </c>
      <c r="E11" s="241">
        <v>266857</v>
      </c>
    </row>
    <row r="12" spans="1:6" ht="18" customHeight="1">
      <c r="A12" s="324">
        <v>6</v>
      </c>
      <c r="B12" s="222" t="s">
        <v>49</v>
      </c>
      <c r="C12" s="241">
        <v>417204</v>
      </c>
      <c r="D12" s="241">
        <v>567996</v>
      </c>
      <c r="E12" s="241">
        <v>237559</v>
      </c>
      <c r="F12" s="32">
        <v>0</v>
      </c>
    </row>
    <row r="13" spans="1:6" ht="18" customHeight="1">
      <c r="A13" s="324">
        <v>7</v>
      </c>
      <c r="B13" s="222" t="s">
        <v>50</v>
      </c>
      <c r="C13" s="241">
        <f>388691+3300</f>
        <v>391991</v>
      </c>
      <c r="D13" s="241">
        <v>264965</v>
      </c>
      <c r="E13" s="241">
        <v>49105</v>
      </c>
    </row>
    <row r="14" spans="1:6" ht="18" customHeight="1">
      <c r="A14" s="227">
        <v>8</v>
      </c>
      <c r="B14" s="222" t="s">
        <v>51</v>
      </c>
      <c r="C14" s="241">
        <f>-232390</f>
        <v>-232390</v>
      </c>
      <c r="D14" s="241">
        <v>-191241</v>
      </c>
      <c r="E14" s="241">
        <v>-139163</v>
      </c>
    </row>
    <row r="15" spans="1:6" ht="18" customHeight="1">
      <c r="A15" s="227">
        <v>9</v>
      </c>
      <c r="B15" s="222" t="s">
        <v>52</v>
      </c>
      <c r="C15" s="241">
        <f>SUM(C8:C14)</f>
        <v>979530</v>
      </c>
      <c r="D15" s="241">
        <v>1050675</v>
      </c>
      <c r="E15" s="241">
        <v>548469</v>
      </c>
    </row>
    <row r="17" spans="1:5" ht="13.5" customHeight="1">
      <c r="A17" s="1" t="s">
        <v>53</v>
      </c>
    </row>
    <row r="18" spans="1:5" ht="13.5">
      <c r="A18" s="33"/>
      <c r="B18" s="34"/>
      <c r="C18" s="33"/>
      <c r="D18" s="33"/>
    </row>
    <row r="19" spans="1:5" ht="15.75" customHeight="1">
      <c r="A19" s="8" t="s">
        <v>29</v>
      </c>
      <c r="B19" s="8" t="s">
        <v>30</v>
      </c>
      <c r="C19" s="9" t="s">
        <v>4</v>
      </c>
      <c r="D19" s="9" t="s">
        <v>5</v>
      </c>
      <c r="E19" s="9" t="s">
        <v>6</v>
      </c>
    </row>
    <row r="20" spans="1:5" s="36" customFormat="1" ht="11.25">
      <c r="A20" s="428">
        <v>1</v>
      </c>
      <c r="B20" s="428">
        <v>2</v>
      </c>
      <c r="C20" s="428">
        <v>3</v>
      </c>
      <c r="D20" s="428">
        <v>4</v>
      </c>
      <c r="E20" s="428">
        <v>5</v>
      </c>
    </row>
    <row r="21" spans="1:5" ht="18" customHeight="1">
      <c r="A21" s="324">
        <v>1</v>
      </c>
      <c r="B21" s="35" t="s">
        <v>44</v>
      </c>
      <c r="C21" s="241">
        <v>1032</v>
      </c>
      <c r="D21" s="241">
        <v>1037</v>
      </c>
      <c r="E21" s="241">
        <v>15252</v>
      </c>
    </row>
    <row r="22" spans="1:5" ht="18" customHeight="1">
      <c r="A22" s="324">
        <v>2</v>
      </c>
      <c r="B22" s="35" t="s">
        <v>47</v>
      </c>
      <c r="C22" s="241">
        <v>2316</v>
      </c>
      <c r="D22" s="241">
        <v>287</v>
      </c>
      <c r="E22" s="31">
        <v>0</v>
      </c>
    </row>
    <row r="23" spans="1:5" ht="18" customHeight="1">
      <c r="A23" s="324">
        <v>3</v>
      </c>
      <c r="B23" s="35" t="s">
        <v>48</v>
      </c>
      <c r="C23" s="241">
        <v>8152</v>
      </c>
      <c r="D23" s="241">
        <v>29626</v>
      </c>
      <c r="E23" s="241">
        <v>19859</v>
      </c>
    </row>
    <row r="24" spans="1:5" ht="18" customHeight="1">
      <c r="A24" s="324">
        <v>4</v>
      </c>
      <c r="B24" s="10" t="s">
        <v>49</v>
      </c>
      <c r="C24" s="241">
        <v>22735</v>
      </c>
      <c r="D24" s="241">
        <v>35342</v>
      </c>
      <c r="E24" s="241">
        <v>26926</v>
      </c>
    </row>
    <row r="25" spans="1:5" ht="18" customHeight="1">
      <c r="A25" s="324">
        <v>5</v>
      </c>
      <c r="B25" s="35" t="s">
        <v>50</v>
      </c>
      <c r="C25" s="241">
        <f>32553+1</f>
        <v>32554</v>
      </c>
      <c r="D25" s="241">
        <v>8243</v>
      </c>
      <c r="E25" s="241">
        <v>2361</v>
      </c>
    </row>
    <row r="26" spans="1:5" ht="18" customHeight="1">
      <c r="A26" s="324">
        <v>6</v>
      </c>
      <c r="B26" s="35" t="s">
        <v>54</v>
      </c>
      <c r="C26" s="241">
        <f>SUM(C21:C25)</f>
        <v>66789</v>
      </c>
      <c r="D26" s="241">
        <v>74535</v>
      </c>
      <c r="E26" s="241">
        <v>64398</v>
      </c>
    </row>
    <row r="27" spans="1:5" ht="13.5">
      <c r="A27" s="33"/>
      <c r="B27" s="34"/>
      <c r="C27" s="33"/>
      <c r="D27" s="33"/>
    </row>
    <row r="28" spans="1:5" ht="29.25" customHeight="1">
      <c r="A28" s="1" t="s">
        <v>55</v>
      </c>
    </row>
    <row r="38" ht="13.5" customHeight="1"/>
    <row r="46" ht="13.5" customHeight="1"/>
    <row r="104" spans="1:1">
      <c r="A104" s="16" t="s">
        <v>17</v>
      </c>
    </row>
  </sheetData>
  <sheetProtection selectLockedCells="1" selectUnlockedCells="1"/>
  <mergeCells count="1">
    <mergeCell ref="A2:E2"/>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tabColor rgb="FF7030A0"/>
  </sheetPr>
  <dimension ref="A2:J63"/>
  <sheetViews>
    <sheetView workbookViewId="0">
      <selection activeCell="D11" sqref="D11"/>
    </sheetView>
  </sheetViews>
  <sheetFormatPr defaultColWidth="9.75" defaultRowHeight="12.75"/>
  <cols>
    <col min="1" max="1" width="9.75" style="1" customWidth="1"/>
    <col min="2" max="2" width="38.375" style="1" customWidth="1"/>
    <col min="3" max="3" width="13.625" style="1" customWidth="1"/>
    <col min="4" max="4" width="10.125" style="1" customWidth="1"/>
    <col min="5" max="5" width="9.75" style="1"/>
    <col min="6" max="6" width="10.875" style="1" customWidth="1"/>
    <col min="7" max="16384" width="9.75" style="1"/>
  </cols>
  <sheetData>
    <row r="2" spans="1:10" ht="32.25" customHeight="1">
      <c r="A2" s="514" t="s">
        <v>1015</v>
      </c>
      <c r="B2" s="514"/>
      <c r="C2" s="514"/>
      <c r="D2" s="514"/>
      <c r="E2" s="514"/>
      <c r="F2" s="514"/>
    </row>
    <row r="3" spans="1:10" ht="10.5" customHeight="1">
      <c r="J3" s="7" t="s">
        <v>28</v>
      </c>
    </row>
    <row r="4" spans="1:10" ht="106.5" customHeight="1">
      <c r="A4" s="373" t="s">
        <v>29</v>
      </c>
      <c r="B4" s="373" t="s">
        <v>356</v>
      </c>
      <c r="C4" s="373" t="s">
        <v>43</v>
      </c>
      <c r="D4" s="373" t="s">
        <v>357</v>
      </c>
      <c r="E4" s="373" t="s">
        <v>358</v>
      </c>
      <c r="F4" s="373" t="s">
        <v>359</v>
      </c>
      <c r="G4" s="373" t="s">
        <v>48</v>
      </c>
      <c r="H4" s="387" t="s">
        <v>49</v>
      </c>
      <c r="I4" s="373" t="s">
        <v>360</v>
      </c>
      <c r="J4" s="373" t="s">
        <v>67</v>
      </c>
    </row>
    <row r="5" spans="1:10" s="36" customFormat="1" ht="11.25">
      <c r="A5" s="420">
        <v>1</v>
      </c>
      <c r="B5" s="420">
        <v>2</v>
      </c>
      <c r="C5" s="420">
        <v>3</v>
      </c>
      <c r="D5" s="420">
        <v>4</v>
      </c>
      <c r="E5" s="420">
        <v>5</v>
      </c>
      <c r="F5" s="420">
        <v>6</v>
      </c>
      <c r="G5" s="420">
        <v>7</v>
      </c>
      <c r="H5" s="420">
        <v>8</v>
      </c>
      <c r="I5" s="420">
        <v>9</v>
      </c>
      <c r="J5" s="420">
        <v>10</v>
      </c>
    </row>
    <row r="6" spans="1:10" ht="18" customHeight="1">
      <c r="A6" s="324">
        <v>1</v>
      </c>
      <c r="B6" s="227" t="s">
        <v>361</v>
      </c>
      <c r="C6" s="69">
        <v>0</v>
      </c>
      <c r="D6" s="241">
        <v>-13202</v>
      </c>
      <c r="E6" s="31">
        <v>0</v>
      </c>
      <c r="F6" s="241">
        <v>-832</v>
      </c>
      <c r="G6" s="241">
        <v>-55892</v>
      </c>
      <c r="H6" s="241">
        <v>-92350</v>
      </c>
      <c r="I6" s="241">
        <v>-28965</v>
      </c>
      <c r="J6" s="241">
        <v>-191241</v>
      </c>
    </row>
    <row r="7" spans="1:10" ht="30.75" customHeight="1">
      <c r="A7" s="324">
        <v>2</v>
      </c>
      <c r="B7" s="227" t="s">
        <v>344</v>
      </c>
      <c r="C7" s="69">
        <v>0</v>
      </c>
      <c r="D7" s="241">
        <v>-2456.8112299999993</v>
      </c>
      <c r="E7" s="31">
        <v>0</v>
      </c>
      <c r="F7" s="241">
        <v>-7484.2861700000067</v>
      </c>
      <c r="G7" s="241">
        <v>30553.916369999988</v>
      </c>
      <c r="H7" s="241">
        <v>-25727.245460000326</v>
      </c>
      <c r="I7" s="241">
        <v>-68268.239039999695</v>
      </c>
      <c r="J7" s="241">
        <v>-73382.665530000042</v>
      </c>
    </row>
    <row r="8" spans="1:10" ht="30" customHeight="1">
      <c r="A8" s="324">
        <v>3</v>
      </c>
      <c r="B8" s="227" t="s">
        <v>362</v>
      </c>
      <c r="C8" s="69">
        <v>0</v>
      </c>
      <c r="D8" s="241">
        <v>12913.141669999999</v>
      </c>
      <c r="E8" s="31">
        <v>0</v>
      </c>
      <c r="F8" s="31">
        <v>0</v>
      </c>
      <c r="G8" s="31">
        <v>0</v>
      </c>
      <c r="H8" s="241">
        <v>19384.523860000045</v>
      </c>
      <c r="I8" s="31">
        <v>0</v>
      </c>
      <c r="J8" s="241">
        <v>32297.665530000042</v>
      </c>
    </row>
    <row r="9" spans="1:10" ht="18" customHeight="1">
      <c r="A9" s="324">
        <v>4</v>
      </c>
      <c r="B9" s="227" t="s">
        <v>339</v>
      </c>
      <c r="C9" s="69">
        <v>0</v>
      </c>
      <c r="D9" s="31">
        <v>0</v>
      </c>
      <c r="E9" s="31">
        <v>0</v>
      </c>
      <c r="F9" s="31">
        <v>0</v>
      </c>
      <c r="G9" s="31">
        <v>0</v>
      </c>
      <c r="H9" s="31">
        <v>0</v>
      </c>
      <c r="I9" s="31">
        <v>0</v>
      </c>
      <c r="J9" s="31">
        <v>0</v>
      </c>
    </row>
    <row r="10" spans="1:10" ht="18" customHeight="1">
      <c r="A10" s="324">
        <v>5</v>
      </c>
      <c r="B10" s="227" t="s">
        <v>340</v>
      </c>
      <c r="C10" s="69">
        <v>0</v>
      </c>
      <c r="D10" s="31">
        <v>0</v>
      </c>
      <c r="E10" s="31">
        <v>0</v>
      </c>
      <c r="F10" s="31">
        <v>0</v>
      </c>
      <c r="G10" s="31">
        <v>0</v>
      </c>
      <c r="H10" s="31">
        <v>0</v>
      </c>
      <c r="I10" s="31">
        <v>0</v>
      </c>
      <c r="J10" s="31">
        <v>0</v>
      </c>
    </row>
    <row r="11" spans="1:10" ht="18" customHeight="1">
      <c r="A11" s="324">
        <v>6</v>
      </c>
      <c r="B11" s="227" t="s">
        <v>117</v>
      </c>
      <c r="C11" s="69">
        <v>0</v>
      </c>
      <c r="D11" s="241">
        <v>-5</v>
      </c>
      <c r="E11" s="31">
        <v>0</v>
      </c>
      <c r="F11" s="31">
        <v>0</v>
      </c>
      <c r="G11" s="241">
        <v>-13</v>
      </c>
      <c r="H11" s="241">
        <v>-46</v>
      </c>
      <c r="I11" s="31">
        <v>0</v>
      </c>
      <c r="J11" s="241">
        <v>-64</v>
      </c>
    </row>
    <row r="12" spans="1:10" ht="18" customHeight="1">
      <c r="A12" s="388">
        <v>7</v>
      </c>
      <c r="B12" s="227" t="s">
        <v>345</v>
      </c>
      <c r="C12" s="69">
        <v>0</v>
      </c>
      <c r="D12" s="241">
        <v>-2750.6695600000007</v>
      </c>
      <c r="E12" s="31">
        <v>0</v>
      </c>
      <c r="F12" s="241">
        <v>-8316.2861700000067</v>
      </c>
      <c r="G12" s="241">
        <v>-25351.083630000012</v>
      </c>
      <c r="H12" s="241">
        <v>-98738.721600000281</v>
      </c>
      <c r="I12" s="241">
        <v>-97233.239039999695</v>
      </c>
      <c r="J12" s="241">
        <v>-232390</v>
      </c>
    </row>
    <row r="15" spans="1:10" ht="22.5" customHeight="1">
      <c r="A15" s="514" t="s">
        <v>363</v>
      </c>
      <c r="B15" s="514"/>
      <c r="C15" s="514"/>
      <c r="D15" s="514"/>
      <c r="E15" s="514"/>
      <c r="F15" s="514"/>
      <c r="G15" s="514"/>
      <c r="H15" s="514"/>
      <c r="I15" s="514"/>
      <c r="J15" s="514"/>
    </row>
    <row r="16" spans="1:10">
      <c r="A16" s="514" t="s">
        <v>803</v>
      </c>
      <c r="B16" s="514"/>
      <c r="C16" s="514"/>
      <c r="D16" s="514"/>
      <c r="E16" s="514"/>
      <c r="F16" s="514"/>
      <c r="G16" s="514"/>
      <c r="H16" s="514"/>
      <c r="I16" s="514"/>
      <c r="J16" s="514"/>
    </row>
    <row r="63" spans="1:1">
      <c r="A63" s="16" t="s">
        <v>17</v>
      </c>
    </row>
  </sheetData>
  <sheetProtection selectLockedCells="1" selectUnlockedCells="1"/>
  <mergeCells count="3">
    <mergeCell ref="A2:F2"/>
    <mergeCell ref="A15:J15"/>
    <mergeCell ref="A16:J16"/>
  </mergeCells>
  <pageMargins left="0.15748031496062992"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abColor rgb="FF7030A0"/>
  </sheetPr>
  <dimension ref="A1:L92"/>
  <sheetViews>
    <sheetView workbookViewId="0">
      <selection activeCell="D10" sqref="D10"/>
    </sheetView>
  </sheetViews>
  <sheetFormatPr defaultColWidth="10.75" defaultRowHeight="12.75"/>
  <cols>
    <col min="1" max="1" width="5.5" style="1" customWidth="1"/>
    <col min="2" max="2" width="36.75" style="1" customWidth="1"/>
    <col min="3" max="3" width="12.625" style="1" customWidth="1"/>
    <col min="4" max="7" width="10.75" style="1"/>
    <col min="8" max="8" width="10.75" style="2"/>
    <col min="9" max="10" width="10.75" style="1"/>
    <col min="11" max="11" width="4.625" style="1" customWidth="1"/>
    <col min="12" max="16384" width="10.75" style="1"/>
  </cols>
  <sheetData>
    <row r="1" spans="1:12">
      <c r="A1" s="1" t="s">
        <v>1016</v>
      </c>
      <c r="B1" s="3"/>
      <c r="C1" s="3"/>
      <c r="D1" s="3"/>
      <c r="E1" s="3"/>
      <c r="F1" s="3"/>
      <c r="G1" s="3"/>
      <c r="H1" s="4"/>
      <c r="I1" s="3"/>
      <c r="J1" s="3"/>
    </row>
    <row r="2" spans="1:12" ht="32.25" customHeight="1">
      <c r="A2" s="515"/>
      <c r="B2" s="515"/>
      <c r="C2" s="515"/>
      <c r="D2" s="515"/>
      <c r="E2" s="515"/>
      <c r="F2" s="515"/>
      <c r="J2" s="429" t="s">
        <v>28</v>
      </c>
    </row>
    <row r="3" spans="1:12" ht="80.25" customHeight="1">
      <c r="A3" s="378" t="s">
        <v>29</v>
      </c>
      <c r="B3" s="378" t="s">
        <v>356</v>
      </c>
      <c r="C3" s="378" t="s">
        <v>43</v>
      </c>
      <c r="D3" s="378" t="s">
        <v>357</v>
      </c>
      <c r="E3" s="378" t="s">
        <v>358</v>
      </c>
      <c r="F3" s="378" t="s">
        <v>359</v>
      </c>
      <c r="G3" s="378" t="s">
        <v>48</v>
      </c>
      <c r="H3" s="381" t="s">
        <v>49</v>
      </c>
      <c r="I3" s="378" t="s">
        <v>360</v>
      </c>
      <c r="J3" s="378" t="s">
        <v>67</v>
      </c>
    </row>
    <row r="4" spans="1:12" s="36" customFormat="1" ht="11.25">
      <c r="A4" s="420">
        <v>1</v>
      </c>
      <c r="B4" s="420">
        <v>2</v>
      </c>
      <c r="C4" s="420">
        <v>3</v>
      </c>
      <c r="D4" s="420">
        <v>4</v>
      </c>
      <c r="E4" s="420">
        <v>5</v>
      </c>
      <c r="F4" s="420">
        <v>6</v>
      </c>
      <c r="G4" s="420">
        <v>7</v>
      </c>
      <c r="H4" s="418">
        <v>8</v>
      </c>
      <c r="I4" s="420">
        <v>9</v>
      </c>
      <c r="J4" s="420">
        <v>10</v>
      </c>
    </row>
    <row r="5" spans="1:12" ht="18" customHeight="1">
      <c r="A5" s="324">
        <v>1</v>
      </c>
      <c r="B5" s="222" t="s">
        <v>361</v>
      </c>
      <c r="C5" s="31">
        <v>0</v>
      </c>
      <c r="D5" s="241">
        <v>-24884</v>
      </c>
      <c r="E5" s="31">
        <v>0</v>
      </c>
      <c r="F5" s="241">
        <v>-3</v>
      </c>
      <c r="G5" s="241">
        <v>-42920.782954893715</v>
      </c>
      <c r="H5" s="241">
        <v>-68542.849832342137</v>
      </c>
      <c r="I5" s="241">
        <v>-2812</v>
      </c>
      <c r="J5" s="241">
        <v>-139163</v>
      </c>
      <c r="L5" s="225"/>
    </row>
    <row r="6" spans="1:12" ht="31.5" customHeight="1">
      <c r="A6" s="324">
        <v>2</v>
      </c>
      <c r="B6" s="222" t="s">
        <v>344</v>
      </c>
      <c r="C6" s="31">
        <v>0</v>
      </c>
      <c r="D6" s="241">
        <v>11728</v>
      </c>
      <c r="E6" s="31">
        <v>0</v>
      </c>
      <c r="F6" s="241">
        <v>-829</v>
      </c>
      <c r="G6" s="241">
        <v>-12792</v>
      </c>
      <c r="H6" s="241">
        <v>-23629</v>
      </c>
      <c r="I6" s="241">
        <v>-26153</v>
      </c>
      <c r="J6" s="241">
        <v>-51675</v>
      </c>
      <c r="L6" s="225"/>
    </row>
    <row r="7" spans="1:12" ht="28.5" customHeight="1">
      <c r="A7" s="324">
        <v>3</v>
      </c>
      <c r="B7" s="222" t="s">
        <v>362</v>
      </c>
      <c r="C7" s="31">
        <v>0</v>
      </c>
      <c r="D7" s="31">
        <v>0</v>
      </c>
      <c r="E7" s="31">
        <v>0</v>
      </c>
      <c r="F7" s="31">
        <v>0</v>
      </c>
      <c r="G7" s="31">
        <v>0</v>
      </c>
      <c r="H7" s="31">
        <v>0</v>
      </c>
      <c r="I7" s="31">
        <v>0</v>
      </c>
      <c r="J7" s="31">
        <v>0</v>
      </c>
      <c r="L7" s="225"/>
    </row>
    <row r="8" spans="1:12" ht="18" customHeight="1">
      <c r="A8" s="324">
        <v>4</v>
      </c>
      <c r="B8" s="222" t="s">
        <v>339</v>
      </c>
      <c r="C8" s="31">
        <v>0</v>
      </c>
      <c r="D8" s="31">
        <v>0</v>
      </c>
      <c r="E8" s="31">
        <v>0</v>
      </c>
      <c r="F8" s="31">
        <v>0</v>
      </c>
      <c r="G8" s="31">
        <v>0</v>
      </c>
      <c r="H8" s="31">
        <v>0</v>
      </c>
      <c r="I8" s="31">
        <v>0</v>
      </c>
      <c r="J8" s="31">
        <v>0</v>
      </c>
      <c r="L8" s="225"/>
    </row>
    <row r="9" spans="1:12" ht="18" customHeight="1">
      <c r="A9" s="324">
        <v>5</v>
      </c>
      <c r="B9" s="222" t="s">
        <v>340</v>
      </c>
      <c r="C9" s="31">
        <v>0</v>
      </c>
      <c r="D9" s="31">
        <v>0</v>
      </c>
      <c r="E9" s="31">
        <v>0</v>
      </c>
      <c r="F9" s="31">
        <v>0</v>
      </c>
      <c r="G9" s="31">
        <v>0</v>
      </c>
      <c r="H9" s="31">
        <v>0</v>
      </c>
      <c r="I9" s="31">
        <v>0</v>
      </c>
      <c r="J9" s="31">
        <v>0</v>
      </c>
      <c r="L9" s="225"/>
    </row>
    <row r="10" spans="1:12" ht="18" customHeight="1">
      <c r="A10" s="324">
        <v>6</v>
      </c>
      <c r="B10" s="222" t="s">
        <v>117</v>
      </c>
      <c r="C10" s="31">
        <v>0</v>
      </c>
      <c r="D10" s="241">
        <v>-45</v>
      </c>
      <c r="E10" s="31">
        <v>0</v>
      </c>
      <c r="F10" s="31">
        <v>0</v>
      </c>
      <c r="G10" s="241">
        <v>-180</v>
      </c>
      <c r="H10" s="241">
        <v>-178</v>
      </c>
      <c r="I10" s="31">
        <v>0</v>
      </c>
      <c r="J10" s="241">
        <v>-403</v>
      </c>
      <c r="L10" s="225"/>
    </row>
    <row r="11" spans="1:12" ht="18" customHeight="1">
      <c r="A11" s="388">
        <v>7</v>
      </c>
      <c r="B11" s="222" t="s">
        <v>345</v>
      </c>
      <c r="C11" s="31">
        <v>0</v>
      </c>
      <c r="D11" s="241">
        <v>-13202</v>
      </c>
      <c r="E11" s="31">
        <v>0</v>
      </c>
      <c r="F11" s="241">
        <v>-832</v>
      </c>
      <c r="G11" s="241">
        <v>-55892</v>
      </c>
      <c r="H11" s="241">
        <v>-92350</v>
      </c>
      <c r="I11" s="241">
        <v>-28965</v>
      </c>
      <c r="J11" s="241">
        <v>-191241</v>
      </c>
      <c r="L11" s="225"/>
    </row>
    <row r="12" spans="1:12">
      <c r="C12" s="225"/>
      <c r="D12" s="225"/>
      <c r="E12" s="225"/>
      <c r="F12" s="225"/>
      <c r="G12" s="225"/>
      <c r="H12" s="225"/>
      <c r="I12" s="225"/>
      <c r="J12" s="225"/>
    </row>
    <row r="14" spans="1:12">
      <c r="A14" s="514" t="s">
        <v>804</v>
      </c>
      <c r="B14" s="514"/>
      <c r="C14" s="514"/>
      <c r="D14" s="514"/>
      <c r="E14" s="514"/>
      <c r="F14" s="514"/>
      <c r="G14" s="514"/>
      <c r="H14" s="514"/>
      <c r="I14" s="514"/>
      <c r="J14" s="514"/>
    </row>
    <row r="15" spans="1:12">
      <c r="A15" s="514" t="s">
        <v>803</v>
      </c>
      <c r="B15" s="514"/>
      <c r="C15" s="514"/>
      <c r="D15" s="514"/>
      <c r="E15" s="514"/>
      <c r="F15" s="514"/>
      <c r="G15" s="514"/>
      <c r="H15" s="514"/>
      <c r="I15" s="514"/>
      <c r="J15" s="514"/>
    </row>
    <row r="92" spans="1:1">
      <c r="A92" s="16" t="s">
        <v>17</v>
      </c>
    </row>
  </sheetData>
  <sheetProtection selectLockedCells="1" selectUnlockedCells="1"/>
  <mergeCells count="3">
    <mergeCell ref="A2:F2"/>
    <mergeCell ref="A14:J14"/>
    <mergeCell ref="A15:J15"/>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abColor rgb="FF7030A0"/>
  </sheetPr>
  <dimension ref="A1:K106"/>
  <sheetViews>
    <sheetView workbookViewId="0">
      <selection activeCell="D5" sqref="D5"/>
    </sheetView>
  </sheetViews>
  <sheetFormatPr defaultColWidth="10.75" defaultRowHeight="12.75"/>
  <cols>
    <col min="1" max="1" width="5.5" style="1" customWidth="1"/>
    <col min="2" max="2" width="38.125" style="1" customWidth="1"/>
    <col min="3" max="3" width="15.875" style="1" customWidth="1"/>
    <col min="4" max="16384" width="10.75" style="1"/>
  </cols>
  <sheetData>
    <row r="1" spans="1:11">
      <c r="A1" s="1" t="s">
        <v>1018</v>
      </c>
      <c r="B1" s="3"/>
    </row>
    <row r="2" spans="1:11" ht="32.25" customHeight="1">
      <c r="A2" s="516"/>
      <c r="B2" s="516"/>
      <c r="C2" s="516"/>
      <c r="D2" s="516"/>
      <c r="E2" s="516"/>
      <c r="F2" s="516"/>
      <c r="J2" s="429" t="s">
        <v>28</v>
      </c>
    </row>
    <row r="3" spans="1:11" ht="78.75" customHeight="1">
      <c r="A3" s="256" t="s">
        <v>29</v>
      </c>
      <c r="B3" s="256" t="s">
        <v>356</v>
      </c>
      <c r="C3" s="256" t="s">
        <v>43</v>
      </c>
      <c r="D3" s="256" t="s">
        <v>357</v>
      </c>
      <c r="E3" s="256" t="s">
        <v>358</v>
      </c>
      <c r="F3" s="256" t="s">
        <v>359</v>
      </c>
      <c r="G3" s="256" t="s">
        <v>48</v>
      </c>
      <c r="H3" s="256" t="s">
        <v>49</v>
      </c>
      <c r="I3" s="256" t="s">
        <v>360</v>
      </c>
      <c r="J3" s="256" t="s">
        <v>67</v>
      </c>
    </row>
    <row r="4" spans="1:11" s="36" customFormat="1" ht="12" customHeight="1">
      <c r="A4" s="428">
        <v>1</v>
      </c>
      <c r="B4" s="428">
        <v>2</v>
      </c>
      <c r="C4" s="428">
        <v>3</v>
      </c>
      <c r="D4" s="428">
        <v>4</v>
      </c>
      <c r="E4" s="428">
        <v>5</v>
      </c>
      <c r="F4" s="428">
        <v>6</v>
      </c>
      <c r="G4" s="428">
        <v>7</v>
      </c>
      <c r="H4" s="428">
        <v>8</v>
      </c>
      <c r="I4" s="428">
        <v>9</v>
      </c>
      <c r="J4" s="428">
        <v>10</v>
      </c>
    </row>
    <row r="5" spans="1:11" ht="18" customHeight="1">
      <c r="A5" s="30">
        <v>1</v>
      </c>
      <c r="B5" s="10" t="s">
        <v>361</v>
      </c>
      <c r="C5" s="31">
        <v>0</v>
      </c>
      <c r="D5" s="241">
        <v>-28465</v>
      </c>
      <c r="E5" s="31">
        <v>0</v>
      </c>
      <c r="F5" s="31">
        <v>0</v>
      </c>
      <c r="G5" s="241">
        <v>-25603</v>
      </c>
      <c r="H5" s="241">
        <v>-72030</v>
      </c>
      <c r="I5" s="241">
        <v>-10526</v>
      </c>
      <c r="J5" s="241">
        <v>-136624</v>
      </c>
      <c r="K5" s="225"/>
    </row>
    <row r="6" spans="1:11" ht="36" customHeight="1">
      <c r="A6" s="30">
        <v>2</v>
      </c>
      <c r="B6" s="10" t="s">
        <v>344</v>
      </c>
      <c r="C6" s="31">
        <v>0</v>
      </c>
      <c r="D6" s="241">
        <v>3544</v>
      </c>
      <c r="E6" s="31">
        <v>0</v>
      </c>
      <c r="F6" s="241">
        <v>-3</v>
      </c>
      <c r="G6" s="241">
        <v>-18321</v>
      </c>
      <c r="H6" s="241">
        <v>-16359</v>
      </c>
      <c r="I6" s="241">
        <v>-4076</v>
      </c>
      <c r="J6" s="241">
        <v>-35215</v>
      </c>
      <c r="K6" s="225"/>
    </row>
    <row r="7" spans="1:11" ht="31.5" customHeight="1">
      <c r="A7" s="30">
        <v>3</v>
      </c>
      <c r="B7" s="10" t="s">
        <v>362</v>
      </c>
      <c r="C7" s="31">
        <v>0</v>
      </c>
      <c r="D7" s="31">
        <v>0</v>
      </c>
      <c r="E7" s="31">
        <v>0</v>
      </c>
      <c r="F7" s="31">
        <v>0</v>
      </c>
      <c r="G7" s="241">
        <v>971</v>
      </c>
      <c r="H7" s="241">
        <v>19754</v>
      </c>
      <c r="I7" s="241">
        <v>11790</v>
      </c>
      <c r="J7" s="241">
        <v>32515</v>
      </c>
      <c r="K7" s="225"/>
    </row>
    <row r="8" spans="1:11" ht="18" customHeight="1">
      <c r="A8" s="30">
        <v>4</v>
      </c>
      <c r="B8" s="10" t="s">
        <v>339</v>
      </c>
      <c r="C8" s="31">
        <v>0</v>
      </c>
      <c r="D8" s="31">
        <v>0</v>
      </c>
      <c r="E8" s="31">
        <v>0</v>
      </c>
      <c r="F8" s="31">
        <v>0</v>
      </c>
      <c r="G8" s="31">
        <v>0</v>
      </c>
      <c r="H8" s="31">
        <v>0</v>
      </c>
      <c r="I8" s="31">
        <v>0</v>
      </c>
      <c r="J8" s="31">
        <v>0</v>
      </c>
      <c r="K8" s="225"/>
    </row>
    <row r="9" spans="1:11" ht="18" customHeight="1">
      <c r="A9" s="30">
        <v>5</v>
      </c>
      <c r="B9" s="10" t="s">
        <v>340</v>
      </c>
      <c r="C9" s="31">
        <v>0</v>
      </c>
      <c r="D9" s="31">
        <v>0</v>
      </c>
      <c r="E9" s="31">
        <v>0</v>
      </c>
      <c r="F9" s="31">
        <v>0</v>
      </c>
      <c r="G9" s="31">
        <v>0</v>
      </c>
      <c r="H9" s="31">
        <v>0</v>
      </c>
      <c r="I9" s="31">
        <v>0</v>
      </c>
      <c r="J9" s="31">
        <v>0</v>
      </c>
      <c r="K9" s="225"/>
    </row>
    <row r="10" spans="1:11" ht="18" customHeight="1">
      <c r="A10" s="30">
        <v>6</v>
      </c>
      <c r="B10" s="10" t="s">
        <v>117</v>
      </c>
      <c r="C10" s="31">
        <v>0</v>
      </c>
      <c r="D10" s="241">
        <v>37</v>
      </c>
      <c r="E10" s="31">
        <v>0</v>
      </c>
      <c r="F10" s="31">
        <v>0</v>
      </c>
      <c r="G10" s="241">
        <v>32.217045106284786</v>
      </c>
      <c r="H10" s="241">
        <v>92.150167657862767</v>
      </c>
      <c r="I10" s="241">
        <v>0</v>
      </c>
      <c r="J10" s="241">
        <v>161.36721276414755</v>
      </c>
      <c r="K10" s="225"/>
    </row>
    <row r="11" spans="1:11" ht="18" customHeight="1">
      <c r="A11" s="156">
        <v>7</v>
      </c>
      <c r="B11" s="10" t="s">
        <v>345</v>
      </c>
      <c r="C11" s="31">
        <f>SUM(C5:C10)</f>
        <v>0</v>
      </c>
      <c r="D11" s="241">
        <v>-24884</v>
      </c>
      <c r="E11" s="31">
        <v>0</v>
      </c>
      <c r="F11" s="241">
        <v>-3</v>
      </c>
      <c r="G11" s="241">
        <v>-42920.782954893715</v>
      </c>
      <c r="H11" s="241">
        <v>-68542.849832342137</v>
      </c>
      <c r="I11" s="241">
        <v>-2812</v>
      </c>
      <c r="J11" s="241">
        <v>-139162.63278723584</v>
      </c>
      <c r="K11" s="225"/>
    </row>
    <row r="12" spans="1:11">
      <c r="C12" s="225"/>
      <c r="D12" s="225"/>
      <c r="E12" s="225"/>
      <c r="F12" s="225"/>
      <c r="G12" s="225"/>
      <c r="H12" s="225"/>
      <c r="I12" s="225"/>
      <c r="J12" s="225"/>
    </row>
    <row r="13" spans="1:11">
      <c r="B13" s="253"/>
    </row>
    <row r="14" spans="1:11" ht="19.5" customHeight="1">
      <c r="A14" s="514" t="s">
        <v>805</v>
      </c>
      <c r="B14" s="514"/>
      <c r="C14" s="514"/>
      <c r="D14" s="514"/>
      <c r="E14" s="514"/>
      <c r="F14" s="514"/>
      <c r="G14" s="514"/>
      <c r="H14" s="514"/>
      <c r="I14" s="514"/>
      <c r="J14" s="514"/>
    </row>
    <row r="15" spans="1:11" ht="20.25" customHeight="1">
      <c r="A15" s="514" t="s">
        <v>803</v>
      </c>
      <c r="B15" s="514"/>
      <c r="C15" s="514"/>
      <c r="D15" s="514"/>
      <c r="E15" s="514"/>
      <c r="F15" s="514"/>
      <c r="G15" s="514"/>
      <c r="H15" s="514"/>
      <c r="I15" s="514"/>
      <c r="J15" s="514"/>
    </row>
    <row r="106" spans="1:1">
      <c r="A106" s="16" t="s">
        <v>17</v>
      </c>
    </row>
  </sheetData>
  <mergeCells count="3">
    <mergeCell ref="A2:F2"/>
    <mergeCell ref="A14:J14"/>
    <mergeCell ref="A15:J15"/>
  </mergeCells>
  <pageMargins left="0.70866141732283472" right="0.70866141732283472" top="0.78740157480314965" bottom="0.74803149606299213" header="0.31496062992125984" footer="0.31496062992125984"/>
  <pageSetup paperSize="9" scale="90" orientation="landscape" verticalDpi="0" r:id="rId1"/>
</worksheet>
</file>

<file path=xl/worksheets/sheet15.xml><?xml version="1.0" encoding="utf-8"?>
<worksheet xmlns="http://schemas.openxmlformats.org/spreadsheetml/2006/main" xmlns:r="http://schemas.openxmlformats.org/officeDocument/2006/relationships">
  <sheetPr>
    <tabColor rgb="FF7030A0"/>
  </sheetPr>
  <dimension ref="A1:H87"/>
  <sheetViews>
    <sheetView topLeftCell="A8" workbookViewId="0">
      <selection activeCell="B15" sqref="B15:B19"/>
    </sheetView>
  </sheetViews>
  <sheetFormatPr defaultColWidth="10.75" defaultRowHeight="12.75"/>
  <cols>
    <col min="1" max="1" width="6.5" style="106" customWidth="1"/>
    <col min="2" max="2" width="32.125" style="106" customWidth="1"/>
    <col min="3" max="16384" width="10.75" style="106"/>
  </cols>
  <sheetData>
    <row r="1" spans="1:8" ht="18" customHeight="1">
      <c r="A1" s="106" t="s">
        <v>1019</v>
      </c>
    </row>
    <row r="2" spans="1:8" ht="32.25" customHeight="1">
      <c r="A2" s="517"/>
      <c r="B2" s="517"/>
      <c r="C2" s="517"/>
      <c r="D2" s="517"/>
      <c r="E2" s="517"/>
      <c r="F2" s="517"/>
      <c r="H2" s="426" t="s">
        <v>0</v>
      </c>
    </row>
    <row r="3" spans="1:8" ht="16.5" customHeight="1">
      <c r="A3" s="489" t="s">
        <v>1</v>
      </c>
      <c r="B3" s="489" t="s">
        <v>845</v>
      </c>
      <c r="C3" s="489" t="s">
        <v>4</v>
      </c>
      <c r="D3" s="489"/>
      <c r="E3" s="489" t="s">
        <v>5</v>
      </c>
      <c r="F3" s="489"/>
      <c r="G3" s="489" t="s">
        <v>6</v>
      </c>
      <c r="H3" s="489"/>
    </row>
    <row r="4" spans="1:8" ht="20.25" customHeight="1">
      <c r="A4" s="489"/>
      <c r="B4" s="489"/>
      <c r="C4" s="378" t="s">
        <v>846</v>
      </c>
      <c r="D4" s="378" t="s">
        <v>847</v>
      </c>
      <c r="E4" s="378" t="s">
        <v>846</v>
      </c>
      <c r="F4" s="378" t="s">
        <v>847</v>
      </c>
      <c r="G4" s="378" t="s">
        <v>846</v>
      </c>
      <c r="H4" s="378" t="s">
        <v>847</v>
      </c>
    </row>
    <row r="5" spans="1:8" s="421" customFormat="1" ht="11.25">
      <c r="A5" s="420">
        <v>1</v>
      </c>
      <c r="B5" s="420">
        <v>2</v>
      </c>
      <c r="C5" s="420">
        <v>3</v>
      </c>
      <c r="D5" s="420">
        <v>4</v>
      </c>
      <c r="E5" s="420">
        <v>5</v>
      </c>
      <c r="F5" s="420">
        <v>6</v>
      </c>
      <c r="G5" s="420">
        <v>7</v>
      </c>
      <c r="H5" s="420">
        <v>8</v>
      </c>
    </row>
    <row r="6" spans="1:8" ht="18" customHeight="1">
      <c r="A6" s="222">
        <v>1</v>
      </c>
      <c r="B6" s="222" t="s">
        <v>848</v>
      </c>
      <c r="C6" s="55">
        <v>164047</v>
      </c>
      <c r="D6" s="326">
        <v>0.13536124496666446</v>
      </c>
      <c r="E6" s="55">
        <v>122860</v>
      </c>
      <c r="F6" s="288">
        <v>9.8927785776171664</v>
      </c>
      <c r="G6" s="55">
        <v>28071</v>
      </c>
      <c r="H6" s="288">
        <v>4.0822710920781242</v>
      </c>
    </row>
    <row r="7" spans="1:8" ht="30" customHeight="1">
      <c r="A7" s="222">
        <v>2</v>
      </c>
      <c r="B7" s="222" t="s">
        <v>849</v>
      </c>
      <c r="C7" s="55">
        <v>7162</v>
      </c>
      <c r="D7" s="326">
        <v>5.9096309987457917E-3</v>
      </c>
      <c r="E7" s="55">
        <v>3977</v>
      </c>
      <c r="F7" s="288">
        <v>0.32023099790968151</v>
      </c>
      <c r="G7" s="55">
        <v>1818</v>
      </c>
      <c r="H7" s="288">
        <v>0.26438562378960595</v>
      </c>
    </row>
    <row r="8" spans="1:8" ht="18" customHeight="1">
      <c r="A8" s="222">
        <v>3</v>
      </c>
      <c r="B8" s="222" t="s">
        <v>850</v>
      </c>
      <c r="C8" s="55">
        <v>58090</v>
      </c>
      <c r="D8" s="326">
        <v>4.7932206746319886E-2</v>
      </c>
      <c r="E8" s="55">
        <v>14728</v>
      </c>
      <c r="F8" s="288">
        <v>1.185909514008999</v>
      </c>
      <c r="G8" s="55">
        <v>68836</v>
      </c>
      <c r="H8" s="288">
        <v>10.010587898339558</v>
      </c>
    </row>
    <row r="9" spans="1:8" ht="18" customHeight="1">
      <c r="A9" s="222">
        <v>4</v>
      </c>
      <c r="B9" s="222" t="s">
        <v>851</v>
      </c>
      <c r="C9" s="55">
        <v>489</v>
      </c>
      <c r="D9" s="326">
        <v>4.0349197966862499E-4</v>
      </c>
      <c r="E9" s="55">
        <v>354</v>
      </c>
      <c r="F9" s="288">
        <v>2.8504343288918089E-2</v>
      </c>
      <c r="G9" s="55">
        <v>15379</v>
      </c>
      <c r="H9" s="288">
        <v>2.2365162311663092</v>
      </c>
    </row>
    <row r="10" spans="1:8" ht="18" customHeight="1">
      <c r="A10" s="222">
        <v>5</v>
      </c>
      <c r="B10" s="222" t="s">
        <v>852</v>
      </c>
      <c r="C10" s="55">
        <v>947887</v>
      </c>
      <c r="D10" s="326">
        <v>0.78213660967720644</v>
      </c>
      <c r="E10" s="55">
        <v>1072433</v>
      </c>
      <c r="F10" s="288">
        <v>86.353102786339818</v>
      </c>
      <c r="G10" s="55">
        <v>553520.94229000004</v>
      </c>
      <c r="H10" s="288">
        <v>80.496688453219008</v>
      </c>
    </row>
    <row r="11" spans="1:8" ht="18" customHeight="1">
      <c r="A11" s="222">
        <v>6</v>
      </c>
      <c r="B11" s="222" t="s">
        <v>158</v>
      </c>
      <c r="C11" s="55">
        <v>34245</v>
      </c>
      <c r="D11" s="326">
        <v>2.8256815631394813E-2</v>
      </c>
      <c r="E11" s="55">
        <v>27564</v>
      </c>
      <c r="F11" s="288">
        <v>2.2194737808354188</v>
      </c>
      <c r="G11" s="55">
        <v>20007</v>
      </c>
      <c r="H11" s="288">
        <v>2.9095507014073965</v>
      </c>
    </row>
    <row r="12" spans="1:8" ht="36" customHeight="1">
      <c r="A12" s="222">
        <v>7</v>
      </c>
      <c r="B12" s="222" t="s">
        <v>379</v>
      </c>
      <c r="C12" s="55">
        <v>1211920</v>
      </c>
      <c r="D12" s="288">
        <v>100</v>
      </c>
      <c r="E12" s="55">
        <v>1241916</v>
      </c>
      <c r="F12" s="288">
        <v>100</v>
      </c>
      <c r="G12" s="55">
        <v>687631.94229000004</v>
      </c>
      <c r="H12" s="288">
        <v>100</v>
      </c>
    </row>
    <row r="13" spans="1:8">
      <c r="E13" s="289" t="s">
        <v>27</v>
      </c>
      <c r="F13" s="289" t="s">
        <v>27</v>
      </c>
      <c r="G13" s="289" t="s">
        <v>27</v>
      </c>
      <c r="H13" s="289" t="s">
        <v>27</v>
      </c>
    </row>
    <row r="14" spans="1:8">
      <c r="C14" s="289"/>
    </row>
    <row r="15" spans="1:8" ht="38.25" customHeight="1">
      <c r="B15" s="300" t="s">
        <v>1028</v>
      </c>
      <c r="C15" s="300" t="s">
        <v>4</v>
      </c>
      <c r="D15" s="300" t="s">
        <v>5</v>
      </c>
      <c r="E15" s="300" t="s">
        <v>6</v>
      </c>
      <c r="F15" s="86" t="s">
        <v>1029</v>
      </c>
    </row>
    <row r="16" spans="1:8" ht="44.25" customHeight="1">
      <c r="B16" s="330" t="s">
        <v>1030</v>
      </c>
      <c r="C16" s="431">
        <v>0.187</v>
      </c>
      <c r="D16" s="431">
        <v>0.21790000000000001</v>
      </c>
      <c r="E16" s="431">
        <v>0.1923</v>
      </c>
      <c r="F16" s="432" t="s">
        <v>1031</v>
      </c>
    </row>
    <row r="17" spans="2:6" ht="28.5" customHeight="1">
      <c r="B17" s="330" t="s">
        <v>1032</v>
      </c>
      <c r="C17" s="431">
        <v>0.99939999999999996</v>
      </c>
      <c r="D17" s="431">
        <v>0.78410000000000002</v>
      </c>
      <c r="E17" s="431">
        <v>0.34439999999999998</v>
      </c>
      <c r="F17" s="432" t="s">
        <v>1033</v>
      </c>
    </row>
    <row r="18" spans="2:6" ht="53.25" customHeight="1">
      <c r="B18" s="330" t="s">
        <v>1034</v>
      </c>
      <c r="C18" s="431">
        <v>2.0000000000000001E-4</v>
      </c>
      <c r="D18" s="431">
        <v>4.0000000000000002E-4</v>
      </c>
      <c r="E18" s="431">
        <v>5.0000000000000001E-4</v>
      </c>
      <c r="F18" s="432" t="s">
        <v>1035</v>
      </c>
    </row>
    <row r="19" spans="2:6" ht="54.75" customHeight="1">
      <c r="B19" s="330" t="s">
        <v>1036</v>
      </c>
      <c r="C19" s="431">
        <v>5.9999999999999995E-4</v>
      </c>
      <c r="D19" s="431">
        <v>5.0000000000000001E-4</v>
      </c>
      <c r="E19" s="431">
        <v>5.0000000000000001E-4</v>
      </c>
      <c r="F19" s="432" t="s">
        <v>1037</v>
      </c>
    </row>
    <row r="87" spans="1:1">
      <c r="A87" s="120" t="s">
        <v>17</v>
      </c>
    </row>
  </sheetData>
  <sheetProtection selectLockedCells="1" selectUnlockedCells="1"/>
  <mergeCells count="6">
    <mergeCell ref="A2:F2"/>
    <mergeCell ref="C3:D3"/>
    <mergeCell ref="E3:F3"/>
    <mergeCell ref="G3:H3"/>
    <mergeCell ref="A3:A4"/>
    <mergeCell ref="B3:B4"/>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abColor rgb="FF7030A0"/>
  </sheetPr>
  <dimension ref="A2:J94"/>
  <sheetViews>
    <sheetView zoomScale="120" zoomScaleNormal="120" workbookViewId="0">
      <selection sqref="A1:J21"/>
    </sheetView>
  </sheetViews>
  <sheetFormatPr defaultColWidth="10.75" defaultRowHeight="12.75"/>
  <cols>
    <col min="1" max="1" width="5.875" style="1" customWidth="1"/>
    <col min="2" max="2" width="28.25" style="1" customWidth="1"/>
    <col min="3" max="3" width="12.75" style="1" customWidth="1"/>
    <col min="4" max="7" width="10.75" style="1"/>
    <col min="8" max="8" width="11.75" style="1" customWidth="1"/>
    <col min="9" max="16384" width="10.75" style="1"/>
  </cols>
  <sheetData>
    <row r="2" spans="1:10" ht="32.25" customHeight="1">
      <c r="A2" s="514" t="s">
        <v>1020</v>
      </c>
      <c r="B2" s="514"/>
      <c r="C2" s="514"/>
      <c r="D2" s="514"/>
      <c r="E2" s="514"/>
      <c r="F2" s="514"/>
    </row>
    <row r="3" spans="1:10" ht="16.5" customHeight="1">
      <c r="J3" s="429" t="s">
        <v>28</v>
      </c>
    </row>
    <row r="4" spans="1:10" ht="92.25" customHeight="1">
      <c r="A4" s="378" t="s">
        <v>1</v>
      </c>
      <c r="B4" s="378" t="s">
        <v>2</v>
      </c>
      <c r="C4" s="378" t="s">
        <v>364</v>
      </c>
      <c r="D4" s="378" t="s">
        <v>365</v>
      </c>
      <c r="E4" s="378" t="s">
        <v>358</v>
      </c>
      <c r="F4" s="378" t="s">
        <v>359</v>
      </c>
      <c r="G4" s="378" t="s">
        <v>366</v>
      </c>
      <c r="H4" s="378" t="s">
        <v>49</v>
      </c>
      <c r="I4" s="378" t="s">
        <v>360</v>
      </c>
      <c r="J4" s="378" t="s">
        <v>335</v>
      </c>
    </row>
    <row r="5" spans="1:10" s="36" customFormat="1" ht="11.25">
      <c r="A5" s="420">
        <v>1</v>
      </c>
      <c r="B5" s="420">
        <v>2</v>
      </c>
      <c r="C5" s="420">
        <v>3</v>
      </c>
      <c r="D5" s="420">
        <v>4</v>
      </c>
      <c r="E5" s="420">
        <v>5</v>
      </c>
      <c r="F5" s="420">
        <v>6</v>
      </c>
      <c r="G5" s="420">
        <v>7</v>
      </c>
      <c r="H5" s="420">
        <v>8</v>
      </c>
      <c r="I5" s="420">
        <v>9</v>
      </c>
      <c r="J5" s="420">
        <v>10</v>
      </c>
    </row>
    <row r="6" spans="1:10" ht="18" customHeight="1">
      <c r="A6" s="275">
        <v>1</v>
      </c>
      <c r="B6" s="222" t="s">
        <v>367</v>
      </c>
      <c r="C6" s="155">
        <v>0</v>
      </c>
      <c r="D6" s="241">
        <v>5630.313860000002</v>
      </c>
      <c r="E6" s="155">
        <v>0</v>
      </c>
      <c r="F6" s="241">
        <v>26956.694599999999</v>
      </c>
      <c r="G6" s="241">
        <v>19116.058269999961</v>
      </c>
      <c r="H6" s="241">
        <v>173519.12159999867</v>
      </c>
      <c r="I6" s="241">
        <v>391991</v>
      </c>
      <c r="J6" s="241">
        <f>SUM(C6:I6)</f>
        <v>617213.18832999864</v>
      </c>
    </row>
    <row r="7" spans="1:10" ht="18" customHeight="1">
      <c r="A7" s="275">
        <v>2</v>
      </c>
      <c r="B7" s="222" t="s">
        <v>368</v>
      </c>
      <c r="C7" s="155">
        <f>C8+C9+C10+C12+C13</f>
        <v>0</v>
      </c>
      <c r="D7" s="241">
        <f t="shared" ref="D7:F7" si="0">D8+D9+D10+D12+D13</f>
        <v>231202.99798000004</v>
      </c>
      <c r="E7" s="155">
        <f t="shared" si="0"/>
        <v>0</v>
      </c>
      <c r="F7" s="241">
        <f t="shared" si="0"/>
        <v>243.30540000000002</v>
      </c>
      <c r="G7" s="241">
        <f>G8+G9+G10+G12+G13</f>
        <v>119575.94173000005</v>
      </c>
      <c r="H7" s="241">
        <f t="shared" ref="H7:I7" si="1">H8+H9+H10+H12+H13</f>
        <v>243684.87840000133</v>
      </c>
      <c r="I7" s="155">
        <f t="shared" si="1"/>
        <v>0</v>
      </c>
      <c r="J7" s="241">
        <f t="shared" ref="J7:J14" si="2">SUM(C7:I7)</f>
        <v>594707.12351000146</v>
      </c>
    </row>
    <row r="8" spans="1:10" ht="18" customHeight="1">
      <c r="A8" s="275" t="s">
        <v>142</v>
      </c>
      <c r="B8" s="222" t="s">
        <v>369</v>
      </c>
      <c r="C8" s="155">
        <v>0</v>
      </c>
      <c r="D8" s="241">
        <v>19652.415372326828</v>
      </c>
      <c r="E8" s="155">
        <v>0</v>
      </c>
      <c r="F8" s="155">
        <v>0</v>
      </c>
      <c r="G8" s="155">
        <v>0</v>
      </c>
      <c r="H8" s="241">
        <v>535.15113458249914</v>
      </c>
      <c r="I8" s="155">
        <v>0</v>
      </c>
      <c r="J8" s="241">
        <f t="shared" si="2"/>
        <v>20187.566506909327</v>
      </c>
    </row>
    <row r="9" spans="1:10" ht="18" customHeight="1">
      <c r="A9" s="275" t="s">
        <v>141</v>
      </c>
      <c r="B9" s="222" t="s">
        <v>370</v>
      </c>
      <c r="C9" s="155">
        <v>0</v>
      </c>
      <c r="D9" s="155">
        <v>0</v>
      </c>
      <c r="E9" s="155">
        <v>0</v>
      </c>
      <c r="F9" s="155">
        <v>0</v>
      </c>
      <c r="G9" s="155">
        <v>0</v>
      </c>
      <c r="H9" s="155">
        <v>0</v>
      </c>
      <c r="I9" s="155">
        <v>0</v>
      </c>
      <c r="J9" s="155">
        <f t="shared" si="2"/>
        <v>0</v>
      </c>
    </row>
    <row r="10" spans="1:10" ht="18" customHeight="1">
      <c r="A10" s="275" t="s">
        <v>371</v>
      </c>
      <c r="B10" s="222" t="s">
        <v>372</v>
      </c>
      <c r="C10" s="155">
        <v>0</v>
      </c>
      <c r="D10" s="241">
        <v>139.46051396257016</v>
      </c>
      <c r="E10" s="155">
        <v>0</v>
      </c>
      <c r="F10" s="155">
        <v>0</v>
      </c>
      <c r="G10" s="241">
        <v>113927.32176968119</v>
      </c>
      <c r="H10" s="241">
        <v>50095.754050319207</v>
      </c>
      <c r="I10" s="155">
        <v>0</v>
      </c>
      <c r="J10" s="241">
        <f t="shared" si="2"/>
        <v>164162.53633396295</v>
      </c>
    </row>
    <row r="11" spans="1:10" ht="18" customHeight="1">
      <c r="A11" s="275" t="s">
        <v>373</v>
      </c>
      <c r="B11" s="222" t="s">
        <v>374</v>
      </c>
      <c r="C11" s="155">
        <v>0</v>
      </c>
      <c r="D11" s="241">
        <v>41.708922675025264</v>
      </c>
      <c r="E11" s="155">
        <v>0</v>
      </c>
      <c r="F11" s="155">
        <v>0</v>
      </c>
      <c r="G11" s="241">
        <v>113455.71035059547</v>
      </c>
      <c r="H11" s="241">
        <v>49673.657627579945</v>
      </c>
      <c r="I11" s="155">
        <v>0</v>
      </c>
      <c r="J11" s="241">
        <f t="shared" si="2"/>
        <v>163171.07690085046</v>
      </c>
    </row>
    <row r="12" spans="1:10" ht="18" customHeight="1">
      <c r="A12" s="275" t="s">
        <v>375</v>
      </c>
      <c r="B12" s="222" t="s">
        <v>376</v>
      </c>
      <c r="C12" s="155">
        <v>0</v>
      </c>
      <c r="D12" s="155">
        <v>0</v>
      </c>
      <c r="E12" s="155">
        <v>0</v>
      </c>
      <c r="F12" s="155">
        <v>0</v>
      </c>
      <c r="G12" s="155">
        <v>0</v>
      </c>
      <c r="H12" s="155">
        <v>0</v>
      </c>
      <c r="I12" s="155">
        <v>0</v>
      </c>
      <c r="J12" s="155">
        <f t="shared" si="2"/>
        <v>0</v>
      </c>
    </row>
    <row r="13" spans="1:10" ht="18" customHeight="1">
      <c r="A13" s="275" t="s">
        <v>377</v>
      </c>
      <c r="B13" s="222" t="s">
        <v>378</v>
      </c>
      <c r="C13" s="155">
        <v>0</v>
      </c>
      <c r="D13" s="241">
        <v>211411.12209371064</v>
      </c>
      <c r="E13" s="155">
        <v>0</v>
      </c>
      <c r="F13" s="241">
        <v>243.30540000000002</v>
      </c>
      <c r="G13" s="241">
        <v>5648.6199603188552</v>
      </c>
      <c r="H13" s="241">
        <v>193053.97321509963</v>
      </c>
      <c r="I13" s="155">
        <v>0</v>
      </c>
      <c r="J13" s="241">
        <f t="shared" si="2"/>
        <v>410357.0206691291</v>
      </c>
    </row>
    <row r="14" spans="1:10" ht="33.75" customHeight="1">
      <c r="A14" s="222">
        <v>3</v>
      </c>
      <c r="B14" s="222" t="s">
        <v>379</v>
      </c>
      <c r="C14" s="155">
        <f>C6+C7</f>
        <v>0</v>
      </c>
      <c r="D14" s="241">
        <f t="shared" ref="D14:I14" si="3">D6+D7</f>
        <v>236833.31184000004</v>
      </c>
      <c r="E14" s="155">
        <f t="shared" si="3"/>
        <v>0</v>
      </c>
      <c r="F14" s="241">
        <f t="shared" si="3"/>
        <v>27200</v>
      </c>
      <c r="G14" s="241">
        <f t="shared" si="3"/>
        <v>138692</v>
      </c>
      <c r="H14" s="241">
        <f t="shared" si="3"/>
        <v>417204</v>
      </c>
      <c r="I14" s="241">
        <f t="shared" si="3"/>
        <v>391991</v>
      </c>
      <c r="J14" s="241">
        <f t="shared" si="2"/>
        <v>1211920.3118400001</v>
      </c>
    </row>
    <row r="15" spans="1:10">
      <c r="A15" s="157"/>
      <c r="B15" s="45"/>
      <c r="C15" s="158"/>
      <c r="D15" s="159"/>
      <c r="E15" s="159"/>
      <c r="F15" s="159"/>
      <c r="G15" s="159"/>
      <c r="H15" s="159"/>
      <c r="I15" s="159"/>
      <c r="J15" s="159"/>
    </row>
    <row r="94" spans="1:1">
      <c r="A94" s="16" t="s">
        <v>17</v>
      </c>
    </row>
  </sheetData>
  <sheetProtection selectLockedCells="1" selectUnlockedCells="1"/>
  <mergeCells count="1">
    <mergeCell ref="A2:F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tabColor rgb="FF7030A0"/>
  </sheetPr>
  <dimension ref="A2:J105"/>
  <sheetViews>
    <sheetView workbookViewId="0">
      <selection activeCell="I7" sqref="I7"/>
    </sheetView>
  </sheetViews>
  <sheetFormatPr defaultColWidth="10.75" defaultRowHeight="13.5"/>
  <cols>
    <col min="1" max="1" width="6" customWidth="1"/>
    <col min="2" max="2" width="22.125" customWidth="1"/>
    <col min="3" max="3" width="15.125" customWidth="1"/>
    <col min="4" max="4" width="11.375" customWidth="1"/>
    <col min="5" max="7" width="10.75" customWidth="1"/>
    <col min="8" max="8" width="12.625" style="133" customWidth="1"/>
    <col min="9" max="9" width="15.125" bestFit="1" customWidth="1"/>
    <col min="10" max="10" width="8.25" style="133" customWidth="1"/>
    <col min="11" max="11" width="16.5" customWidth="1"/>
  </cols>
  <sheetData>
    <row r="2" spans="1:10" ht="32.25" customHeight="1">
      <c r="A2" s="514" t="s">
        <v>1021</v>
      </c>
      <c r="B2" s="514"/>
      <c r="C2" s="514"/>
      <c r="D2" s="514"/>
      <c r="E2" s="514"/>
      <c r="F2" s="514"/>
      <c r="G2" s="1"/>
      <c r="H2" s="2"/>
      <c r="I2" s="1"/>
    </row>
    <row r="3" spans="1:10" ht="22.5" customHeight="1">
      <c r="A3" s="434"/>
      <c r="B3" s="434"/>
      <c r="C3" s="434"/>
      <c r="D3" s="434"/>
      <c r="E3" s="434"/>
      <c r="F3" s="434"/>
      <c r="G3" s="434"/>
      <c r="H3" s="429" t="s">
        <v>28</v>
      </c>
      <c r="J3"/>
    </row>
    <row r="4" spans="1:10" ht="93" customHeight="1">
      <c r="A4" s="405" t="s">
        <v>1</v>
      </c>
      <c r="B4" s="405" t="s">
        <v>2</v>
      </c>
      <c r="C4" s="405" t="s">
        <v>365</v>
      </c>
      <c r="D4" s="405" t="s">
        <v>359</v>
      </c>
      <c r="E4" s="405" t="s">
        <v>366</v>
      </c>
      <c r="F4" s="411" t="s">
        <v>49</v>
      </c>
      <c r="G4" s="405" t="s">
        <v>360</v>
      </c>
      <c r="H4" s="405" t="s">
        <v>335</v>
      </c>
      <c r="J4"/>
    </row>
    <row r="5" spans="1:10" s="424" customFormat="1" ht="21.75" customHeight="1">
      <c r="A5" s="420">
        <v>1</v>
      </c>
      <c r="B5" s="420">
        <v>2</v>
      </c>
      <c r="C5" s="420">
        <v>3</v>
      </c>
      <c r="D5" s="420">
        <v>4</v>
      </c>
      <c r="E5" s="420">
        <v>5</v>
      </c>
      <c r="F5" s="420">
        <v>6</v>
      </c>
      <c r="G5" s="420">
        <v>7</v>
      </c>
      <c r="H5" s="418">
        <v>8</v>
      </c>
      <c r="I5" s="433"/>
      <c r="J5" s="433"/>
    </row>
    <row r="6" spans="1:10" ht="19.5" customHeight="1">
      <c r="A6" s="222">
        <v>1</v>
      </c>
      <c r="B6" s="227" t="s">
        <v>781</v>
      </c>
      <c r="C6" s="269">
        <v>10314</v>
      </c>
      <c r="D6" s="269">
        <v>15247</v>
      </c>
      <c r="E6" s="270">
        <v>46246</v>
      </c>
      <c r="F6" s="269">
        <v>381776</v>
      </c>
      <c r="G6" s="270">
        <v>264965</v>
      </c>
      <c r="H6" s="269">
        <v>718548</v>
      </c>
      <c r="I6" s="239"/>
      <c r="J6" s="239"/>
    </row>
    <row r="7" spans="1:10" ht="20.25" customHeight="1">
      <c r="A7" s="222">
        <v>2</v>
      </c>
      <c r="B7" s="227" t="s">
        <v>782</v>
      </c>
      <c r="C7" s="269">
        <v>143689.4</v>
      </c>
      <c r="D7" s="269">
        <v>232</v>
      </c>
      <c r="E7" s="270">
        <v>193227.04895999999</v>
      </c>
      <c r="F7" s="269">
        <v>186220</v>
      </c>
      <c r="G7" s="270">
        <v>0</v>
      </c>
      <c r="H7" s="269">
        <v>523368.44895999995</v>
      </c>
      <c r="I7" s="239"/>
      <c r="J7" s="239"/>
    </row>
    <row r="8" spans="1:10" ht="30.75" customHeight="1">
      <c r="A8" s="222" t="s">
        <v>142</v>
      </c>
      <c r="B8" s="227" t="s">
        <v>783</v>
      </c>
      <c r="C8" s="270">
        <v>0</v>
      </c>
      <c r="D8" s="270">
        <v>0</v>
      </c>
      <c r="E8" s="270">
        <v>0</v>
      </c>
      <c r="F8" s="270">
        <v>0</v>
      </c>
      <c r="G8" s="270">
        <v>0</v>
      </c>
      <c r="H8" s="270">
        <v>0</v>
      </c>
      <c r="I8" s="239"/>
      <c r="J8" s="239"/>
    </row>
    <row r="9" spans="1:10" ht="20.25" customHeight="1">
      <c r="A9" s="222" t="s">
        <v>141</v>
      </c>
      <c r="B9" s="227" t="s">
        <v>784</v>
      </c>
      <c r="C9" s="269">
        <v>143689.4</v>
      </c>
      <c r="D9" s="270">
        <v>232</v>
      </c>
      <c r="E9" s="269">
        <v>193227.04895999999</v>
      </c>
      <c r="F9" s="270">
        <v>186220</v>
      </c>
      <c r="G9" s="270">
        <v>0</v>
      </c>
      <c r="H9" s="270">
        <v>523368.44895999995</v>
      </c>
      <c r="I9" s="239"/>
      <c r="J9" s="239"/>
    </row>
    <row r="10" spans="1:10" ht="33" customHeight="1">
      <c r="A10" s="222" t="s">
        <v>785</v>
      </c>
      <c r="B10" s="227" t="s">
        <v>786</v>
      </c>
      <c r="C10" s="269">
        <v>0</v>
      </c>
      <c r="D10" s="270">
        <v>0</v>
      </c>
      <c r="E10" s="269">
        <v>180236</v>
      </c>
      <c r="F10" s="270">
        <v>67974</v>
      </c>
      <c r="G10" s="270">
        <v>0</v>
      </c>
      <c r="H10" s="270">
        <v>248210</v>
      </c>
      <c r="I10" s="239"/>
      <c r="J10" s="239"/>
    </row>
    <row r="11" spans="1:10" ht="17.25" customHeight="1">
      <c r="A11" s="222" t="s">
        <v>787</v>
      </c>
      <c r="B11" s="227" t="s">
        <v>788</v>
      </c>
      <c r="C11" s="269">
        <v>2166.4</v>
      </c>
      <c r="D11" s="270">
        <v>0</v>
      </c>
      <c r="E11" s="270">
        <v>1855.0489599999996</v>
      </c>
      <c r="F11" s="270">
        <v>3649</v>
      </c>
      <c r="G11" s="270">
        <v>0</v>
      </c>
      <c r="H11" s="270">
        <v>7670.4489599999997</v>
      </c>
      <c r="I11" s="239"/>
      <c r="J11" s="239"/>
    </row>
    <row r="12" spans="1:10" ht="20.25" customHeight="1">
      <c r="A12" s="222" t="s">
        <v>789</v>
      </c>
      <c r="B12" s="227" t="s">
        <v>790</v>
      </c>
      <c r="C12" s="269">
        <v>0</v>
      </c>
      <c r="D12" s="270">
        <v>0</v>
      </c>
      <c r="E12" s="270">
        <v>0</v>
      </c>
      <c r="F12" s="270">
        <v>0</v>
      </c>
      <c r="G12" s="270">
        <v>0</v>
      </c>
      <c r="H12" s="270">
        <v>0</v>
      </c>
      <c r="I12" s="239"/>
      <c r="J12" s="239"/>
    </row>
    <row r="13" spans="1:10" ht="19.5" customHeight="1">
      <c r="A13" s="222" t="s">
        <v>791</v>
      </c>
      <c r="B13" s="227" t="s">
        <v>792</v>
      </c>
      <c r="C13" s="269">
        <v>14049</v>
      </c>
      <c r="D13" s="270">
        <v>232</v>
      </c>
      <c r="E13" s="270">
        <v>0</v>
      </c>
      <c r="F13" s="270">
        <v>348</v>
      </c>
      <c r="G13" s="270">
        <v>0</v>
      </c>
      <c r="H13" s="270">
        <v>14629</v>
      </c>
      <c r="I13" s="239"/>
      <c r="J13" s="239"/>
    </row>
    <row r="14" spans="1:10" ht="22.5" customHeight="1">
      <c r="A14" s="222" t="s">
        <v>793</v>
      </c>
      <c r="B14" s="227" t="s">
        <v>794</v>
      </c>
      <c r="C14" s="269">
        <v>127474</v>
      </c>
      <c r="D14" s="270">
        <v>0</v>
      </c>
      <c r="E14" s="270">
        <v>11136</v>
      </c>
      <c r="F14" s="270">
        <v>114249</v>
      </c>
      <c r="G14" s="270">
        <v>0</v>
      </c>
      <c r="H14" s="270">
        <v>252859</v>
      </c>
      <c r="J14"/>
    </row>
    <row r="15" spans="1:10" ht="45.75" customHeight="1">
      <c r="A15" s="222">
        <v>3</v>
      </c>
      <c r="B15" s="227" t="s">
        <v>379</v>
      </c>
      <c r="C15" s="269">
        <v>154003.4</v>
      </c>
      <c r="D15" s="270">
        <v>15479</v>
      </c>
      <c r="E15" s="269">
        <v>239473.04895999999</v>
      </c>
      <c r="F15" s="270">
        <v>567996</v>
      </c>
      <c r="G15" s="270">
        <v>264965</v>
      </c>
      <c r="H15" s="270">
        <v>1241916.44896</v>
      </c>
      <c r="I15" s="238"/>
    </row>
    <row r="16" spans="1:10">
      <c r="F16" s="271"/>
      <c r="G16" s="165"/>
      <c r="I16" s="238"/>
    </row>
    <row r="17" spans="6:9">
      <c r="F17" s="271"/>
      <c r="G17" s="165"/>
      <c r="I17" s="239"/>
    </row>
    <row r="18" spans="6:9">
      <c r="F18" s="165"/>
      <c r="G18" s="165"/>
      <c r="I18" s="238"/>
    </row>
    <row r="19" spans="6:9">
      <c r="F19" s="165"/>
      <c r="G19" s="165"/>
      <c r="I19" s="238"/>
    </row>
    <row r="20" spans="6:9">
      <c r="F20" s="165"/>
      <c r="G20" s="165"/>
    </row>
    <row r="21" spans="6:9">
      <c r="F21" s="165"/>
      <c r="G21" s="165"/>
    </row>
    <row r="22" spans="6:9">
      <c r="F22" s="165"/>
      <c r="G22" s="165"/>
    </row>
    <row r="23" spans="6:9">
      <c r="F23" s="165"/>
      <c r="G23" s="165"/>
    </row>
    <row r="24" spans="6:9">
      <c r="F24" s="272"/>
      <c r="G24" s="273"/>
    </row>
    <row r="105" spans="1:1">
      <c r="A105" s="16" t="s">
        <v>17</v>
      </c>
    </row>
  </sheetData>
  <sheetProtection selectLockedCells="1" selectUnlockedCells="1"/>
  <mergeCells count="1">
    <mergeCell ref="A2:F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tabColor rgb="FF7030A0"/>
  </sheetPr>
  <dimension ref="A2:J108"/>
  <sheetViews>
    <sheetView workbookViewId="0">
      <selection activeCell="C7" sqref="C7"/>
    </sheetView>
  </sheetViews>
  <sheetFormatPr defaultColWidth="10.75" defaultRowHeight="13.5"/>
  <cols>
    <col min="1" max="1" width="6" customWidth="1"/>
    <col min="2" max="2" width="22.125" customWidth="1"/>
    <col min="3" max="3" width="12.875" customWidth="1"/>
    <col min="4" max="4" width="15.25" customWidth="1"/>
    <col min="9" max="9" width="15.625" customWidth="1"/>
    <col min="10" max="10" width="8.25" style="133" customWidth="1"/>
    <col min="11" max="11" width="14.25" customWidth="1"/>
  </cols>
  <sheetData>
    <row r="2" spans="1:10" ht="32.25" customHeight="1">
      <c r="A2" s="514" t="s">
        <v>1022</v>
      </c>
      <c r="B2" s="514"/>
      <c r="C2" s="514"/>
      <c r="D2" s="514"/>
      <c r="E2" s="514"/>
      <c r="F2" s="514"/>
    </row>
    <row r="3" spans="1:10" ht="10.5" customHeight="1">
      <c r="A3" s="1"/>
      <c r="B3" s="1"/>
    </row>
    <row r="4" spans="1:10" ht="28.5" customHeight="1">
      <c r="H4" s="429" t="s">
        <v>28</v>
      </c>
      <c r="J4"/>
    </row>
    <row r="5" spans="1:10" ht="90.75" customHeight="1">
      <c r="A5" s="382" t="s">
        <v>1</v>
      </c>
      <c r="B5" s="382" t="s">
        <v>2</v>
      </c>
      <c r="C5" s="382" t="s">
        <v>365</v>
      </c>
      <c r="D5" s="382" t="s">
        <v>359</v>
      </c>
      <c r="E5" s="382" t="s">
        <v>366</v>
      </c>
      <c r="F5" s="323" t="s">
        <v>49</v>
      </c>
      <c r="G5" s="382" t="s">
        <v>360</v>
      </c>
      <c r="H5" s="382" t="s">
        <v>335</v>
      </c>
      <c r="J5"/>
    </row>
    <row r="6" spans="1:10" s="424" customFormat="1" ht="11.25">
      <c r="A6" s="428">
        <v>1</v>
      </c>
      <c r="B6" s="428">
        <v>2</v>
      </c>
      <c r="C6" s="428">
        <v>3</v>
      </c>
      <c r="D6" s="428">
        <v>4</v>
      </c>
      <c r="E6" s="428">
        <v>5</v>
      </c>
      <c r="F6" s="428">
        <v>6</v>
      </c>
      <c r="G6" s="428">
        <v>7</v>
      </c>
      <c r="H6" s="423">
        <v>8</v>
      </c>
      <c r="I6" s="433"/>
    </row>
    <row r="7" spans="1:10" ht="17.25" customHeight="1">
      <c r="A7" s="10">
        <v>1</v>
      </c>
      <c r="B7" s="26" t="s">
        <v>781</v>
      </c>
      <c r="C7" s="269">
        <v>80365.004769999985</v>
      </c>
      <c r="D7" s="269">
        <v>108</v>
      </c>
      <c r="E7" s="270">
        <v>0</v>
      </c>
      <c r="F7" s="269">
        <v>54005.667530000486</v>
      </c>
      <c r="G7" s="270">
        <v>49105</v>
      </c>
      <c r="H7" s="269">
        <v>183583.67230000047</v>
      </c>
      <c r="I7" s="239"/>
      <c r="J7"/>
    </row>
    <row r="8" spans="1:10" ht="17.25" customHeight="1">
      <c r="A8" s="10">
        <v>2</v>
      </c>
      <c r="B8" s="26" t="s">
        <v>782</v>
      </c>
      <c r="C8" s="269">
        <v>53610</v>
      </c>
      <c r="D8" s="269">
        <v>28</v>
      </c>
      <c r="E8" s="270">
        <v>266856.94773587701</v>
      </c>
      <c r="F8" s="269">
        <v>183553</v>
      </c>
      <c r="G8" s="270">
        <v>0</v>
      </c>
      <c r="H8" s="269">
        <v>504047.99642587698</v>
      </c>
      <c r="I8" s="239"/>
      <c r="J8"/>
    </row>
    <row r="9" spans="1:10" ht="39" customHeight="1">
      <c r="A9" s="10" t="s">
        <v>142</v>
      </c>
      <c r="B9" s="26" t="s">
        <v>783</v>
      </c>
      <c r="C9" s="270">
        <v>0</v>
      </c>
      <c r="D9" s="270">
        <v>0</v>
      </c>
      <c r="E9" s="270">
        <v>0</v>
      </c>
      <c r="F9" s="270">
        <v>0</v>
      </c>
      <c r="G9" s="270">
        <v>0</v>
      </c>
      <c r="H9" s="270">
        <v>0</v>
      </c>
      <c r="I9" s="239"/>
      <c r="J9"/>
    </row>
    <row r="10" spans="1:10" ht="19.5" customHeight="1">
      <c r="A10" s="10" t="s">
        <v>141</v>
      </c>
      <c r="B10" s="26" t="s">
        <v>784</v>
      </c>
      <c r="C10" s="269">
        <v>53610</v>
      </c>
      <c r="D10" s="270">
        <v>28.048689999999997</v>
      </c>
      <c r="E10" s="269">
        <v>266856.94773587701</v>
      </c>
      <c r="F10" s="270">
        <v>183553</v>
      </c>
      <c r="G10" s="270">
        <v>0</v>
      </c>
      <c r="H10" s="270">
        <v>504047.99642587698</v>
      </c>
      <c r="I10" s="239"/>
      <c r="J10"/>
    </row>
    <row r="11" spans="1:10" ht="30.75" customHeight="1">
      <c r="A11" s="10" t="s">
        <v>785</v>
      </c>
      <c r="B11" s="26" t="s">
        <v>786</v>
      </c>
      <c r="C11" s="269" t="s">
        <v>32</v>
      </c>
      <c r="D11" s="270">
        <v>0</v>
      </c>
      <c r="E11" s="269">
        <v>247884.94773587701</v>
      </c>
      <c r="F11" s="270">
        <v>88896</v>
      </c>
      <c r="G11" s="270">
        <v>0</v>
      </c>
      <c r="H11" s="270">
        <v>336780.94773587701</v>
      </c>
      <c r="I11" s="239"/>
      <c r="J11"/>
    </row>
    <row r="12" spans="1:10" ht="17.25" customHeight="1">
      <c r="A12" s="10" t="s">
        <v>787</v>
      </c>
      <c r="B12" s="26" t="s">
        <v>788</v>
      </c>
      <c r="C12" s="269">
        <v>909</v>
      </c>
      <c r="D12" s="270">
        <v>0</v>
      </c>
      <c r="E12" s="270">
        <v>2508</v>
      </c>
      <c r="F12" s="270">
        <v>3328</v>
      </c>
      <c r="G12" s="270">
        <v>0</v>
      </c>
      <c r="H12" s="270">
        <v>6745</v>
      </c>
      <c r="I12" s="239"/>
      <c r="J12"/>
    </row>
    <row r="13" spans="1:10" ht="16.5" customHeight="1">
      <c r="A13" s="10" t="s">
        <v>789</v>
      </c>
      <c r="B13" s="26" t="s">
        <v>790</v>
      </c>
      <c r="C13" s="269">
        <v>0</v>
      </c>
      <c r="D13" s="270">
        <v>0</v>
      </c>
      <c r="E13" s="270">
        <v>0</v>
      </c>
      <c r="F13" s="270">
        <v>0</v>
      </c>
      <c r="G13" s="270">
        <v>0</v>
      </c>
      <c r="H13" s="270">
        <v>0</v>
      </c>
      <c r="I13" s="239"/>
      <c r="J13"/>
    </row>
    <row r="14" spans="1:10" ht="18.75" customHeight="1">
      <c r="A14" s="10" t="s">
        <v>791</v>
      </c>
      <c r="B14" s="26" t="s">
        <v>792</v>
      </c>
      <c r="C14" s="269">
        <v>201</v>
      </c>
      <c r="D14" s="270">
        <v>0</v>
      </c>
      <c r="E14" s="270">
        <v>0</v>
      </c>
      <c r="F14" s="270">
        <v>360</v>
      </c>
      <c r="G14" s="270">
        <v>0</v>
      </c>
      <c r="H14" s="270">
        <v>561</v>
      </c>
      <c r="I14" s="239"/>
      <c r="J14"/>
    </row>
    <row r="15" spans="1:10" ht="22.5" customHeight="1">
      <c r="A15" s="10" t="s">
        <v>793</v>
      </c>
      <c r="B15" s="26" t="s">
        <v>794</v>
      </c>
      <c r="C15" s="269">
        <v>52500</v>
      </c>
      <c r="D15" s="270">
        <v>28.048689999999997</v>
      </c>
      <c r="E15" s="270">
        <v>16464</v>
      </c>
      <c r="F15" s="270">
        <v>90969</v>
      </c>
      <c r="G15" s="270">
        <v>0</v>
      </c>
      <c r="H15" s="270">
        <v>159961.04869</v>
      </c>
      <c r="J15"/>
    </row>
    <row r="16" spans="1:10" ht="48.75" customHeight="1">
      <c r="A16" s="10">
        <v>3</v>
      </c>
      <c r="B16" s="26" t="s">
        <v>379</v>
      </c>
      <c r="C16" s="269">
        <v>133975.00477</v>
      </c>
      <c r="D16" s="270">
        <v>136</v>
      </c>
      <c r="E16" s="269">
        <v>266856.94773587701</v>
      </c>
      <c r="F16" s="270">
        <v>237558.6675300005</v>
      </c>
      <c r="G16" s="270">
        <v>49105</v>
      </c>
      <c r="H16" s="270">
        <v>687631.66872587742</v>
      </c>
      <c r="I16" s="239"/>
    </row>
    <row r="17" spans="4:9">
      <c r="D17" s="238"/>
      <c r="E17" s="238"/>
      <c r="F17" s="238"/>
      <c r="G17" s="238"/>
      <c r="H17" s="238"/>
      <c r="I17" s="238"/>
    </row>
    <row r="18" spans="4:9">
      <c r="D18" s="238"/>
      <c r="I18" s="239"/>
    </row>
    <row r="108" spans="1:1">
      <c r="A108" s="16" t="s">
        <v>17</v>
      </c>
    </row>
  </sheetData>
  <mergeCells count="1">
    <mergeCell ref="A2:F2"/>
  </mergeCells>
  <pageMargins left="0.70866141732283472" right="0.70866141732283472" top="0.78740157480314965" bottom="0.74803149606299213" header="0.31496062992125984" footer="0.31496062992125984"/>
  <pageSetup paperSize="9" scale="90" orientation="landscape" verticalDpi="0" r:id="rId1"/>
</worksheet>
</file>

<file path=xl/worksheets/sheet19.xml><?xml version="1.0" encoding="utf-8"?>
<worksheet xmlns="http://schemas.openxmlformats.org/spreadsheetml/2006/main" xmlns:r="http://schemas.openxmlformats.org/officeDocument/2006/relationships">
  <sheetPr>
    <tabColor rgb="FF7030A0"/>
  </sheetPr>
  <dimension ref="A1:J108"/>
  <sheetViews>
    <sheetView workbookViewId="0">
      <selection sqref="A1:I34"/>
    </sheetView>
  </sheetViews>
  <sheetFormatPr defaultColWidth="10.75" defaultRowHeight="12.75"/>
  <cols>
    <col min="1" max="1" width="5.5" style="1" customWidth="1"/>
    <col min="2" max="2" width="45.875" style="1" customWidth="1"/>
    <col min="3" max="3" width="13" style="1" customWidth="1"/>
    <col min="4" max="7" width="10.75" style="1"/>
    <col min="8" max="8" width="15.5" style="1" customWidth="1"/>
    <col min="9" max="16384" width="10.75" style="1"/>
  </cols>
  <sheetData>
    <row r="1" spans="1:8">
      <c r="A1" s="27"/>
    </row>
    <row r="2" spans="1:8" ht="32.25" customHeight="1">
      <c r="A2" s="518" t="s">
        <v>1023</v>
      </c>
      <c r="B2" s="518"/>
      <c r="C2" s="518"/>
      <c r="D2" s="518"/>
      <c r="E2" s="518"/>
      <c r="F2" s="518"/>
    </row>
    <row r="3" spans="1:8" ht="10.5" customHeight="1">
      <c r="A3" s="27"/>
      <c r="H3" s="429" t="s">
        <v>0</v>
      </c>
    </row>
    <row r="4" spans="1:8" ht="95.25" customHeight="1">
      <c r="A4" s="405" t="s">
        <v>1</v>
      </c>
      <c r="B4" s="405" t="s">
        <v>2</v>
      </c>
      <c r="C4" s="405" t="s">
        <v>357</v>
      </c>
      <c r="D4" s="405" t="s">
        <v>359</v>
      </c>
      <c r="E4" s="405" t="s">
        <v>366</v>
      </c>
      <c r="F4" s="405" t="s">
        <v>380</v>
      </c>
      <c r="G4" s="405" t="s">
        <v>360</v>
      </c>
      <c r="H4" s="405" t="s">
        <v>335</v>
      </c>
    </row>
    <row r="5" spans="1:8" s="36" customFormat="1" ht="11.25">
      <c r="A5" s="420">
        <v>1</v>
      </c>
      <c r="B5" s="420">
        <v>2</v>
      </c>
      <c r="C5" s="420">
        <v>3</v>
      </c>
      <c r="D5" s="420">
        <v>4</v>
      </c>
      <c r="E5" s="420">
        <v>5</v>
      </c>
      <c r="F5" s="420">
        <v>6</v>
      </c>
      <c r="G5" s="420">
        <v>7</v>
      </c>
      <c r="H5" s="420">
        <v>8</v>
      </c>
    </row>
    <row r="6" spans="1:8" ht="18" customHeight="1">
      <c r="A6" s="222">
        <v>1</v>
      </c>
      <c r="B6" s="222" t="s">
        <v>381</v>
      </c>
      <c r="C6" s="269">
        <f t="shared" ref="C6:G6" si="0">SUM(C7:C11)</f>
        <v>234585.04498000001</v>
      </c>
      <c r="D6" s="269">
        <f t="shared" si="0"/>
        <v>16875.568360000001</v>
      </c>
      <c r="E6" s="269">
        <f t="shared" si="0"/>
        <v>101167.39684</v>
      </c>
      <c r="F6" s="269">
        <f t="shared" si="0"/>
        <v>293146.97720000014</v>
      </c>
      <c r="G6" s="269">
        <f t="shared" si="0"/>
        <v>284279.37223000027</v>
      </c>
      <c r="H6" s="269">
        <f t="shared" ref="H6:H26" si="1">SUM(C6:G6)</f>
        <v>930054.35961000039</v>
      </c>
    </row>
    <row r="7" spans="1:8" ht="18" customHeight="1">
      <c r="A7" s="275" t="s">
        <v>33</v>
      </c>
      <c r="B7" s="222" t="s">
        <v>382</v>
      </c>
      <c r="C7" s="155">
        <v>0</v>
      </c>
      <c r="D7" s="155">
        <v>0</v>
      </c>
      <c r="E7" s="155">
        <v>0</v>
      </c>
      <c r="F7" s="155">
        <v>0</v>
      </c>
      <c r="G7" s="155">
        <v>0</v>
      </c>
      <c r="H7" s="155">
        <f t="shared" si="1"/>
        <v>0</v>
      </c>
    </row>
    <row r="8" spans="1:8" ht="18" customHeight="1">
      <c r="A8" s="275" t="s">
        <v>35</v>
      </c>
      <c r="B8" s="222" t="s">
        <v>383</v>
      </c>
      <c r="C8" s="155">
        <v>0</v>
      </c>
      <c r="D8" s="155">
        <v>0</v>
      </c>
      <c r="E8" s="155">
        <v>0</v>
      </c>
      <c r="F8" s="155">
        <v>0</v>
      </c>
      <c r="G8" s="155">
        <v>0</v>
      </c>
      <c r="H8" s="155">
        <f t="shared" si="1"/>
        <v>0</v>
      </c>
    </row>
    <row r="9" spans="1:8" ht="18" customHeight="1">
      <c r="A9" s="275" t="s">
        <v>384</v>
      </c>
      <c r="B9" s="222" t="s">
        <v>385</v>
      </c>
      <c r="C9" s="269">
        <v>227325.01261000001</v>
      </c>
      <c r="D9" s="155">
        <v>0</v>
      </c>
      <c r="E9" s="155">
        <v>0</v>
      </c>
      <c r="F9" s="155">
        <v>0</v>
      </c>
      <c r="G9" s="155">
        <v>0</v>
      </c>
      <c r="H9" s="269">
        <f t="shared" si="1"/>
        <v>227325.01261000001</v>
      </c>
    </row>
    <row r="10" spans="1:8" ht="18" customHeight="1">
      <c r="A10" s="275" t="s">
        <v>386</v>
      </c>
      <c r="B10" s="222" t="s">
        <v>387</v>
      </c>
      <c r="C10" s="269">
        <v>7260.0323700000008</v>
      </c>
      <c r="D10" s="269">
        <v>16875.568360000001</v>
      </c>
      <c r="E10" s="155">
        <v>0</v>
      </c>
      <c r="F10" s="155">
        <v>0</v>
      </c>
      <c r="G10" s="155">
        <v>0</v>
      </c>
      <c r="H10" s="269">
        <f t="shared" si="1"/>
        <v>24135.600730000002</v>
      </c>
    </row>
    <row r="11" spans="1:8" ht="18" customHeight="1">
      <c r="A11" s="275" t="s">
        <v>388</v>
      </c>
      <c r="B11" s="222" t="s">
        <v>389</v>
      </c>
      <c r="C11" s="155">
        <v>0</v>
      </c>
      <c r="D11" s="155">
        <v>0</v>
      </c>
      <c r="E11" s="269">
        <v>101167.39684</v>
      </c>
      <c r="F11" s="269">
        <v>293146.97720000014</v>
      </c>
      <c r="G11" s="269">
        <v>284279.37223000027</v>
      </c>
      <c r="H11" s="269">
        <f t="shared" si="1"/>
        <v>678593.74627000047</v>
      </c>
    </row>
    <row r="12" spans="1:8" ht="18" customHeight="1">
      <c r="A12" s="275">
        <v>2</v>
      </c>
      <c r="B12" s="222" t="s">
        <v>390</v>
      </c>
      <c r="C12" s="269">
        <f t="shared" ref="C12:G12" si="2">SUM(C13:C17)</f>
        <v>503.90617000000009</v>
      </c>
      <c r="D12" s="269">
        <f t="shared" si="2"/>
        <v>3129.0030899999997</v>
      </c>
      <c r="E12" s="269">
        <f t="shared" si="2"/>
        <v>13231.221789999996</v>
      </c>
      <c r="F12" s="269">
        <f t="shared" si="2"/>
        <v>34075.49650999991</v>
      </c>
      <c r="G12" s="269">
        <f t="shared" si="2"/>
        <v>21905.934990000016</v>
      </c>
      <c r="H12" s="269">
        <f t="shared" si="1"/>
        <v>72845.562549999915</v>
      </c>
    </row>
    <row r="13" spans="1:8" ht="18" customHeight="1">
      <c r="A13" s="275" t="s">
        <v>142</v>
      </c>
      <c r="B13" s="222" t="s">
        <v>391</v>
      </c>
      <c r="C13" s="269">
        <v>343.94067000000007</v>
      </c>
      <c r="D13" s="269">
        <v>2315.6750699999998</v>
      </c>
      <c r="E13" s="269">
        <v>10221.483659999996</v>
      </c>
      <c r="F13" s="269">
        <v>21586.16246999993</v>
      </c>
      <c r="G13" s="269">
        <v>12023.318870000001</v>
      </c>
      <c r="H13" s="269">
        <f t="shared" si="1"/>
        <v>46490.580739999932</v>
      </c>
    </row>
    <row r="14" spans="1:8" ht="18" customHeight="1">
      <c r="A14" s="275" t="s">
        <v>141</v>
      </c>
      <c r="B14" s="222" t="s">
        <v>392</v>
      </c>
      <c r="C14" s="269">
        <v>159.96549999999999</v>
      </c>
      <c r="D14" s="269">
        <v>813.32801999999981</v>
      </c>
      <c r="E14" s="269">
        <v>3009.7381300000002</v>
      </c>
      <c r="F14" s="269">
        <v>12489.33403999998</v>
      </c>
      <c r="G14" s="269">
        <v>9882.6161200000151</v>
      </c>
      <c r="H14" s="269">
        <f t="shared" si="1"/>
        <v>26354.981809999997</v>
      </c>
    </row>
    <row r="15" spans="1:8" ht="18" customHeight="1">
      <c r="A15" s="275" t="s">
        <v>371</v>
      </c>
      <c r="B15" s="222" t="s">
        <v>393</v>
      </c>
      <c r="C15" s="155">
        <v>0</v>
      </c>
      <c r="D15" s="155">
        <v>0</v>
      </c>
      <c r="E15" s="155">
        <v>0</v>
      </c>
      <c r="F15" s="155">
        <v>0</v>
      </c>
      <c r="G15" s="155">
        <v>0</v>
      </c>
      <c r="H15" s="155">
        <f t="shared" si="1"/>
        <v>0</v>
      </c>
    </row>
    <row r="16" spans="1:8" ht="18" customHeight="1">
      <c r="A16" s="275" t="s">
        <v>375</v>
      </c>
      <c r="B16" s="222" t="s">
        <v>394</v>
      </c>
      <c r="C16" s="155">
        <v>0</v>
      </c>
      <c r="D16" s="155">
        <v>0</v>
      </c>
      <c r="E16" s="155">
        <v>0</v>
      </c>
      <c r="F16" s="155">
        <v>0</v>
      </c>
      <c r="G16" s="155">
        <v>0</v>
      </c>
      <c r="H16" s="155">
        <f t="shared" si="1"/>
        <v>0</v>
      </c>
    </row>
    <row r="17" spans="1:10" ht="18" customHeight="1">
      <c r="A17" s="275" t="s">
        <v>377</v>
      </c>
      <c r="B17" s="222" t="s">
        <v>395</v>
      </c>
      <c r="C17" s="155">
        <v>0</v>
      </c>
      <c r="D17" s="155">
        <v>0</v>
      </c>
      <c r="E17" s="155">
        <v>0</v>
      </c>
      <c r="F17" s="155">
        <v>0</v>
      </c>
      <c r="G17" s="155">
        <v>0</v>
      </c>
      <c r="H17" s="155">
        <f t="shared" si="1"/>
        <v>0</v>
      </c>
    </row>
    <row r="18" spans="1:10" ht="18" customHeight="1">
      <c r="A18" s="275">
        <v>3</v>
      </c>
      <c r="B18" s="222" t="s">
        <v>396</v>
      </c>
      <c r="C18" s="269">
        <f t="shared" ref="C18:G18" si="3">SUM(C19:C23)</f>
        <v>1744.3606900000002</v>
      </c>
      <c r="D18" s="269">
        <f t="shared" si="3"/>
        <v>7195.4285500000005</v>
      </c>
      <c r="E18" s="269">
        <f t="shared" si="3"/>
        <v>24293.381370000006</v>
      </c>
      <c r="F18" s="269">
        <f t="shared" si="3"/>
        <v>89981.526289999936</v>
      </c>
      <c r="G18" s="269">
        <f t="shared" si="3"/>
        <v>85805.692779999721</v>
      </c>
      <c r="H18" s="269">
        <f t="shared" si="1"/>
        <v>209020.38967999967</v>
      </c>
    </row>
    <row r="19" spans="1:10" ht="18" customHeight="1">
      <c r="A19" s="275" t="s">
        <v>22</v>
      </c>
      <c r="B19" s="222" t="s">
        <v>391</v>
      </c>
      <c r="C19" s="155">
        <v>0</v>
      </c>
      <c r="D19" s="155">
        <v>0</v>
      </c>
      <c r="E19" s="155">
        <v>0</v>
      </c>
      <c r="F19" s="155">
        <v>0</v>
      </c>
      <c r="G19" s="155">
        <v>0</v>
      </c>
      <c r="H19" s="155">
        <f t="shared" si="1"/>
        <v>0</v>
      </c>
    </row>
    <row r="20" spans="1:10" ht="18" customHeight="1">
      <c r="A20" s="275" t="s">
        <v>24</v>
      </c>
      <c r="B20" s="222" t="s">
        <v>397</v>
      </c>
      <c r="C20" s="155">
        <v>0</v>
      </c>
      <c r="D20" s="155">
        <v>0</v>
      </c>
      <c r="E20" s="155">
        <v>0</v>
      </c>
      <c r="F20" s="269">
        <v>2.1661599999999996</v>
      </c>
      <c r="G20" s="269">
        <v>2.5100799999999999</v>
      </c>
      <c r="H20" s="269">
        <f t="shared" si="1"/>
        <v>4.67624</v>
      </c>
    </row>
    <row r="21" spans="1:10" ht="18" customHeight="1">
      <c r="A21" s="275" t="s">
        <v>398</v>
      </c>
      <c r="B21" s="222" t="s">
        <v>393</v>
      </c>
      <c r="C21" s="269">
        <v>471.74299000000008</v>
      </c>
      <c r="D21" s="269">
        <v>1195.5465800000002</v>
      </c>
      <c r="E21" s="269">
        <v>1840.0537600000005</v>
      </c>
      <c r="F21" s="269">
        <v>13196.74812999998</v>
      </c>
      <c r="G21" s="269">
        <v>12728.180920000028</v>
      </c>
      <c r="H21" s="269">
        <f t="shared" si="1"/>
        <v>29432.272380000009</v>
      </c>
    </row>
    <row r="22" spans="1:10" ht="18" customHeight="1">
      <c r="A22" s="275" t="s">
        <v>399</v>
      </c>
      <c r="B22" s="222" t="s">
        <v>394</v>
      </c>
      <c r="C22" s="269">
        <v>912.50103000000001</v>
      </c>
      <c r="D22" s="269">
        <v>3077.4986799999997</v>
      </c>
      <c r="E22" s="269">
        <v>1553.8332800000003</v>
      </c>
      <c r="F22" s="269">
        <v>26472.42902000001</v>
      </c>
      <c r="G22" s="269">
        <v>28832.122049999896</v>
      </c>
      <c r="H22" s="269">
        <f t="shared" si="1"/>
        <v>60848.384059999909</v>
      </c>
    </row>
    <row r="23" spans="1:10" ht="18" customHeight="1">
      <c r="A23" s="275" t="s">
        <v>400</v>
      </c>
      <c r="B23" s="222" t="s">
        <v>401</v>
      </c>
      <c r="C23" s="269">
        <v>360.11667000000006</v>
      </c>
      <c r="D23" s="269">
        <v>2922.3832900000007</v>
      </c>
      <c r="E23" s="269">
        <v>20899.494330000005</v>
      </c>
      <c r="F23" s="269">
        <v>50310.182979999947</v>
      </c>
      <c r="G23" s="269">
        <v>44242.87972999979</v>
      </c>
      <c r="H23" s="269">
        <f t="shared" si="1"/>
        <v>118735.05699999974</v>
      </c>
    </row>
    <row r="24" spans="1:10" ht="18" customHeight="1">
      <c r="A24" s="275">
        <v>4</v>
      </c>
      <c r="B24" s="222" t="s">
        <v>402</v>
      </c>
      <c r="C24" s="269">
        <f t="shared" ref="C24:G24" si="4">C6+C12+C18</f>
        <v>236833.31184000001</v>
      </c>
      <c r="D24" s="269">
        <f t="shared" si="4"/>
        <v>27200</v>
      </c>
      <c r="E24" s="269">
        <f t="shared" si="4"/>
        <v>138692</v>
      </c>
      <c r="F24" s="269">
        <f t="shared" si="4"/>
        <v>417204</v>
      </c>
      <c r="G24" s="269">
        <f t="shared" si="4"/>
        <v>391991</v>
      </c>
      <c r="H24" s="269">
        <f t="shared" si="1"/>
        <v>1211920.3118400001</v>
      </c>
    </row>
    <row r="25" spans="1:10" ht="18" customHeight="1">
      <c r="A25" s="275">
        <v>5</v>
      </c>
      <c r="B25" s="222" t="s">
        <v>403</v>
      </c>
      <c r="C25" s="241">
        <v>-2750.6695600000007</v>
      </c>
      <c r="D25" s="241">
        <v>-8316.2861700000067</v>
      </c>
      <c r="E25" s="241">
        <v>-25351.083630000012</v>
      </c>
      <c r="F25" s="241">
        <v>-98738.721600000281</v>
      </c>
      <c r="G25" s="241">
        <v>-97233.239039999695</v>
      </c>
      <c r="H25" s="241">
        <f t="shared" si="1"/>
        <v>-232390</v>
      </c>
    </row>
    <row r="26" spans="1:10" ht="18" customHeight="1">
      <c r="A26" s="275">
        <v>6</v>
      </c>
      <c r="B26" s="56" t="s">
        <v>404</v>
      </c>
      <c r="C26" s="269">
        <f t="shared" ref="C26:G26" si="5">C24+C25</f>
        <v>234082.64228</v>
      </c>
      <c r="D26" s="269">
        <f t="shared" si="5"/>
        <v>18883.713829999993</v>
      </c>
      <c r="E26" s="269">
        <f t="shared" si="5"/>
        <v>113340.91636999999</v>
      </c>
      <c r="F26" s="269">
        <f t="shared" si="5"/>
        <v>318465.27839999972</v>
      </c>
      <c r="G26" s="269">
        <f t="shared" si="5"/>
        <v>294757.76096000033</v>
      </c>
      <c r="H26" s="269">
        <f t="shared" si="1"/>
        <v>979530.3118400001</v>
      </c>
    </row>
    <row r="27" spans="1:10">
      <c r="A27" s="27"/>
      <c r="C27" s="62"/>
      <c r="D27" s="62"/>
      <c r="E27" s="62"/>
      <c r="F27" s="62"/>
      <c r="G27" s="62"/>
      <c r="H27" s="62"/>
      <c r="I27" s="62"/>
      <c r="J27" s="62"/>
    </row>
    <row r="28" spans="1:10">
      <c r="A28" s="27"/>
    </row>
    <row r="29" spans="1:10" ht="12.75" customHeight="1">
      <c r="A29" s="519" t="s">
        <v>405</v>
      </c>
      <c r="B29" s="519"/>
      <c r="C29" s="519"/>
      <c r="D29" s="519"/>
      <c r="E29" s="519"/>
      <c r="F29" s="519"/>
      <c r="G29" s="519"/>
      <c r="H29" s="519"/>
      <c r="I29" s="519"/>
    </row>
    <row r="30" spans="1:10">
      <c r="A30" s="519"/>
      <c r="B30" s="519"/>
      <c r="C30" s="519"/>
      <c r="D30" s="519"/>
      <c r="E30" s="519"/>
      <c r="F30" s="519"/>
      <c r="G30" s="519"/>
      <c r="H30" s="519"/>
      <c r="I30" s="519"/>
    </row>
    <row r="31" spans="1:10" ht="16.5" customHeight="1">
      <c r="A31" s="519"/>
      <c r="B31" s="519"/>
      <c r="C31" s="519"/>
      <c r="D31" s="519"/>
      <c r="E31" s="519"/>
      <c r="F31" s="519"/>
      <c r="G31" s="519"/>
      <c r="H31" s="519"/>
      <c r="I31" s="519"/>
    </row>
    <row r="108" spans="1:1">
      <c r="A108" s="16" t="s">
        <v>17</v>
      </c>
    </row>
  </sheetData>
  <sheetProtection selectLockedCells="1" selectUnlockedCells="1"/>
  <mergeCells count="2">
    <mergeCell ref="A2:F2"/>
    <mergeCell ref="A29:I31"/>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M67"/>
  <sheetViews>
    <sheetView topLeftCell="A23" workbookViewId="0">
      <selection sqref="A1:K1"/>
    </sheetView>
  </sheetViews>
  <sheetFormatPr defaultColWidth="10.75" defaultRowHeight="12"/>
  <cols>
    <col min="1" max="1" width="15" style="78" customWidth="1"/>
    <col min="2" max="2" width="35.875" style="78" customWidth="1"/>
    <col min="3" max="3" width="7.375" style="78" customWidth="1"/>
    <col min="4" max="4" width="8.5" style="78" bestFit="1" customWidth="1"/>
    <col min="5" max="5" width="9.875" style="78" customWidth="1"/>
    <col min="6" max="6" width="8.375" style="78" customWidth="1"/>
    <col min="7" max="7" width="8.75" style="78" bestFit="1" customWidth="1"/>
    <col min="8" max="8" width="10.75" style="78" customWidth="1"/>
    <col min="9" max="9" width="8.625" style="78" customWidth="1"/>
    <col min="10" max="10" width="10" style="78" bestFit="1" customWidth="1"/>
    <col min="11" max="11" width="9.375" style="78" customWidth="1"/>
    <col min="12" max="12" width="9.875" style="78" customWidth="1"/>
    <col min="13" max="13" width="3" style="78" customWidth="1"/>
    <col min="14" max="16384" width="10.75" style="78"/>
  </cols>
  <sheetData>
    <row r="1" spans="1:13" ht="43.5" customHeight="1">
      <c r="A1" s="494" t="s">
        <v>207</v>
      </c>
      <c r="B1" s="494"/>
      <c r="C1" s="494"/>
      <c r="D1" s="494"/>
      <c r="E1" s="494"/>
      <c r="F1" s="494"/>
      <c r="G1" s="494"/>
      <c r="H1" s="494"/>
      <c r="I1" s="494"/>
      <c r="J1" s="494"/>
      <c r="K1" s="494"/>
      <c r="L1" s="229"/>
    </row>
    <row r="2" spans="1:13" ht="10.5" customHeight="1">
      <c r="A2" s="229"/>
      <c r="B2" s="229"/>
      <c r="C2" s="229"/>
      <c r="D2" s="229"/>
      <c r="E2" s="229"/>
      <c r="F2" s="229"/>
      <c r="G2" s="229"/>
      <c r="H2" s="229"/>
      <c r="I2" s="229"/>
      <c r="J2" s="229"/>
      <c r="K2" s="229"/>
      <c r="L2" s="229"/>
    </row>
    <row r="3" spans="1:13">
      <c r="B3" s="79"/>
      <c r="C3" s="80"/>
      <c r="D3" s="81"/>
      <c r="E3" s="81"/>
      <c r="F3" s="81"/>
      <c r="H3" s="82"/>
      <c r="I3" s="82"/>
      <c r="J3" s="82"/>
      <c r="K3" s="82"/>
      <c r="L3" s="82" t="s">
        <v>0</v>
      </c>
    </row>
    <row r="4" spans="1:13" ht="68.25" customHeight="1">
      <c r="A4" s="495" t="s">
        <v>30</v>
      </c>
      <c r="B4" s="496"/>
      <c r="C4" s="83" t="s">
        <v>126</v>
      </c>
      <c r="D4" s="84" t="s">
        <v>208</v>
      </c>
      <c r="E4" s="84" t="s">
        <v>1137</v>
      </c>
      <c r="F4" s="84" t="s">
        <v>210</v>
      </c>
      <c r="G4" s="84" t="s">
        <v>211</v>
      </c>
      <c r="H4" s="84" t="s">
        <v>1137</v>
      </c>
      <c r="I4" s="84" t="s">
        <v>212</v>
      </c>
      <c r="J4" s="84" t="s">
        <v>213</v>
      </c>
      <c r="K4" s="84" t="s">
        <v>1137</v>
      </c>
      <c r="L4" s="84" t="s">
        <v>214</v>
      </c>
    </row>
    <row r="5" spans="1:13">
      <c r="A5" s="497">
        <v>1</v>
      </c>
      <c r="B5" s="498"/>
      <c r="C5" s="416">
        <v>2</v>
      </c>
      <c r="D5" s="417">
        <v>3</v>
      </c>
      <c r="E5" s="416">
        <v>4</v>
      </c>
      <c r="F5" s="417">
        <v>5</v>
      </c>
      <c r="G5" s="416">
        <v>6</v>
      </c>
      <c r="H5" s="417">
        <v>7</v>
      </c>
      <c r="I5" s="416">
        <v>8</v>
      </c>
      <c r="J5" s="417">
        <v>9</v>
      </c>
      <c r="K5" s="416">
        <v>10</v>
      </c>
      <c r="L5" s="416">
        <v>11</v>
      </c>
    </row>
    <row r="6" spans="1:13" ht="18" customHeight="1">
      <c r="A6" s="87" t="s">
        <v>215</v>
      </c>
      <c r="B6" s="88"/>
      <c r="C6" s="88"/>
      <c r="D6" s="88"/>
      <c r="E6" s="88"/>
      <c r="F6" s="88"/>
      <c r="G6" s="88"/>
      <c r="H6" s="88"/>
      <c r="I6" s="88"/>
      <c r="J6" s="88"/>
      <c r="K6" s="88"/>
      <c r="L6" s="88"/>
      <c r="M6" s="89"/>
    </row>
    <row r="7" spans="1:13" ht="18" customHeight="1">
      <c r="A7" s="491" t="s">
        <v>216</v>
      </c>
      <c r="B7" s="491"/>
      <c r="C7" s="90">
        <v>6</v>
      </c>
      <c r="D7" s="91">
        <v>651235</v>
      </c>
      <c r="E7" s="91" t="s">
        <v>32</v>
      </c>
      <c r="F7" s="92">
        <v>651235</v>
      </c>
      <c r="G7" s="92">
        <v>223477</v>
      </c>
      <c r="H7" s="91" t="s">
        <v>32</v>
      </c>
      <c r="I7" s="92">
        <v>223477</v>
      </c>
      <c r="J7" s="92">
        <v>224972.06065999999</v>
      </c>
      <c r="K7" s="91" t="s">
        <v>32</v>
      </c>
      <c r="L7" s="92">
        <v>224972.06065999999</v>
      </c>
      <c r="M7" s="93"/>
    </row>
    <row r="8" spans="1:13" ht="18" customHeight="1">
      <c r="A8" s="491" t="s">
        <v>217</v>
      </c>
      <c r="B8" s="491"/>
      <c r="C8" s="90"/>
      <c r="D8" s="91">
        <v>13770</v>
      </c>
      <c r="E8" s="91" t="s">
        <v>32</v>
      </c>
      <c r="F8" s="92">
        <v>13770</v>
      </c>
      <c r="G8" s="92">
        <v>9447</v>
      </c>
      <c r="H8" s="91" t="s">
        <v>32</v>
      </c>
      <c r="I8" s="92">
        <v>9447</v>
      </c>
      <c r="J8" s="92">
        <v>6268</v>
      </c>
      <c r="K8" s="91" t="s">
        <v>32</v>
      </c>
      <c r="L8" s="92">
        <v>6268</v>
      </c>
      <c r="M8" s="93"/>
    </row>
    <row r="9" spans="1:13" ht="18" customHeight="1">
      <c r="A9" s="491" t="s">
        <v>218</v>
      </c>
      <c r="B9" s="491"/>
      <c r="C9" s="90"/>
      <c r="D9" s="91" t="s">
        <v>32</v>
      </c>
      <c r="E9" s="91" t="s">
        <v>32</v>
      </c>
      <c r="F9" s="91" t="s">
        <v>32</v>
      </c>
      <c r="G9" s="91" t="s">
        <v>32</v>
      </c>
      <c r="H9" s="91" t="s">
        <v>32</v>
      </c>
      <c r="I9" s="91" t="s">
        <v>32</v>
      </c>
      <c r="J9" s="91" t="s">
        <v>32</v>
      </c>
      <c r="K9" s="91" t="s">
        <v>32</v>
      </c>
      <c r="L9" s="91" t="s">
        <v>32</v>
      </c>
      <c r="M9" s="93"/>
    </row>
    <row r="10" spans="1:13" ht="35.25" customHeight="1">
      <c r="A10" s="491" t="s">
        <v>219</v>
      </c>
      <c r="B10" s="491"/>
      <c r="C10" s="90"/>
      <c r="D10" s="91" t="s">
        <v>32</v>
      </c>
      <c r="E10" s="91" t="s">
        <v>32</v>
      </c>
      <c r="F10" s="91" t="s">
        <v>32</v>
      </c>
      <c r="G10" s="91" t="s">
        <v>32</v>
      </c>
      <c r="H10" s="91" t="s">
        <v>32</v>
      </c>
      <c r="I10" s="91" t="s">
        <v>32</v>
      </c>
      <c r="J10" s="91" t="s">
        <v>32</v>
      </c>
      <c r="K10" s="91" t="s">
        <v>32</v>
      </c>
      <c r="L10" s="91" t="s">
        <v>32</v>
      </c>
      <c r="M10" s="93"/>
    </row>
    <row r="11" spans="1:13" ht="18" customHeight="1">
      <c r="A11" s="491" t="s">
        <v>220</v>
      </c>
      <c r="B11" s="491"/>
      <c r="C11" s="90">
        <v>7</v>
      </c>
      <c r="D11" s="91" t="s">
        <v>32</v>
      </c>
      <c r="E11" s="91" t="s">
        <v>32</v>
      </c>
      <c r="F11" s="91" t="s">
        <v>32</v>
      </c>
      <c r="G11" s="92">
        <v>31617</v>
      </c>
      <c r="H11" s="92">
        <v>319</v>
      </c>
      <c r="I11" s="92">
        <v>31936</v>
      </c>
      <c r="J11" s="92">
        <v>8375</v>
      </c>
      <c r="K11" s="94">
        <v>85</v>
      </c>
      <c r="L11" s="92">
        <v>8460</v>
      </c>
      <c r="M11" s="93"/>
    </row>
    <row r="12" spans="1:13" ht="18" customHeight="1">
      <c r="A12" s="491" t="s">
        <v>193</v>
      </c>
      <c r="B12" s="491"/>
      <c r="C12" s="90">
        <v>8</v>
      </c>
      <c r="D12" s="91">
        <v>975693</v>
      </c>
      <c r="E12" s="95">
        <v>3837</v>
      </c>
      <c r="F12" s="92">
        <v>979530</v>
      </c>
      <c r="G12" s="92">
        <v>1050675</v>
      </c>
      <c r="H12" s="92"/>
      <c r="I12" s="92">
        <v>1050675</v>
      </c>
      <c r="J12" s="92">
        <v>548469</v>
      </c>
      <c r="K12" s="94"/>
      <c r="L12" s="92">
        <v>548469</v>
      </c>
      <c r="M12" s="93"/>
    </row>
    <row r="13" spans="1:13" ht="18" customHeight="1">
      <c r="A13" s="491" t="s">
        <v>221</v>
      </c>
      <c r="B13" s="491"/>
      <c r="C13" s="90"/>
      <c r="D13" s="91" t="s">
        <v>32</v>
      </c>
      <c r="E13" s="91" t="s">
        <v>32</v>
      </c>
      <c r="F13" s="91" t="s">
        <v>32</v>
      </c>
      <c r="G13" s="91" t="s">
        <v>32</v>
      </c>
      <c r="H13" s="91" t="s">
        <v>32</v>
      </c>
      <c r="I13" s="91" t="s">
        <v>32</v>
      </c>
      <c r="J13" s="91" t="s">
        <v>32</v>
      </c>
      <c r="K13" s="91" t="s">
        <v>32</v>
      </c>
      <c r="L13" s="91" t="s">
        <v>32</v>
      </c>
      <c r="M13" s="93"/>
    </row>
    <row r="14" spans="1:13" ht="18" customHeight="1">
      <c r="A14" s="491" t="s">
        <v>222</v>
      </c>
      <c r="B14" s="491"/>
      <c r="C14" s="90"/>
      <c r="D14" s="91" t="s">
        <v>32</v>
      </c>
      <c r="E14" s="91" t="s">
        <v>32</v>
      </c>
      <c r="F14" s="91" t="s">
        <v>32</v>
      </c>
      <c r="G14" s="91" t="s">
        <v>32</v>
      </c>
      <c r="H14" s="91" t="s">
        <v>32</v>
      </c>
      <c r="I14" s="91" t="s">
        <v>32</v>
      </c>
      <c r="J14" s="91" t="s">
        <v>32</v>
      </c>
      <c r="K14" s="91" t="s">
        <v>32</v>
      </c>
      <c r="L14" s="91" t="s">
        <v>32</v>
      </c>
      <c r="M14" s="93"/>
    </row>
    <row r="15" spans="1:13" ht="18" customHeight="1">
      <c r="A15" s="491" t="s">
        <v>223</v>
      </c>
      <c r="B15" s="491"/>
      <c r="C15" s="90"/>
      <c r="D15" s="91" t="s">
        <v>32</v>
      </c>
      <c r="E15" s="91" t="s">
        <v>32</v>
      </c>
      <c r="F15" s="91" t="s">
        <v>32</v>
      </c>
      <c r="G15" s="91" t="s">
        <v>32</v>
      </c>
      <c r="H15" s="91" t="s">
        <v>32</v>
      </c>
      <c r="I15" s="91" t="s">
        <v>32</v>
      </c>
      <c r="J15" s="91" t="s">
        <v>32</v>
      </c>
      <c r="K15" s="91" t="s">
        <v>32</v>
      </c>
      <c r="L15" s="91" t="s">
        <v>32</v>
      </c>
      <c r="M15" s="93"/>
    </row>
    <row r="16" spans="1:13" ht="18" customHeight="1">
      <c r="A16" s="491" t="s">
        <v>224</v>
      </c>
      <c r="B16" s="491"/>
      <c r="C16" s="90"/>
      <c r="D16" s="91" t="s">
        <v>32</v>
      </c>
      <c r="E16" s="91" t="s">
        <v>32</v>
      </c>
      <c r="F16" s="91" t="s">
        <v>32</v>
      </c>
      <c r="G16" s="91" t="s">
        <v>32</v>
      </c>
      <c r="H16" s="91" t="s">
        <v>32</v>
      </c>
      <c r="I16" s="91" t="s">
        <v>32</v>
      </c>
      <c r="J16" s="91" t="s">
        <v>32</v>
      </c>
      <c r="K16" s="91" t="s">
        <v>32</v>
      </c>
      <c r="L16" s="91" t="s">
        <v>32</v>
      </c>
      <c r="M16" s="93"/>
    </row>
    <row r="17" spans="1:13" ht="18" customHeight="1">
      <c r="A17" s="491" t="s">
        <v>225</v>
      </c>
      <c r="B17" s="491"/>
      <c r="C17" s="96"/>
      <c r="D17" s="91" t="s">
        <v>32</v>
      </c>
      <c r="E17" s="91" t="s">
        <v>32</v>
      </c>
      <c r="F17" s="91" t="s">
        <v>32</v>
      </c>
      <c r="G17" s="91" t="s">
        <v>32</v>
      </c>
      <c r="H17" s="91" t="s">
        <v>32</v>
      </c>
      <c r="I17" s="91" t="s">
        <v>32</v>
      </c>
      <c r="J17" s="91" t="s">
        <v>32</v>
      </c>
      <c r="K17" s="91" t="s">
        <v>32</v>
      </c>
      <c r="L17" s="91" t="s">
        <v>32</v>
      </c>
      <c r="M17" s="93"/>
    </row>
    <row r="18" spans="1:13" ht="18" customHeight="1">
      <c r="A18" s="491" t="s">
        <v>226</v>
      </c>
      <c r="B18" s="491"/>
      <c r="C18" s="96"/>
      <c r="D18" s="91" t="s">
        <v>32</v>
      </c>
      <c r="E18" s="95">
        <v>20</v>
      </c>
      <c r="F18" s="91">
        <v>20</v>
      </c>
      <c r="G18" s="91" t="s">
        <v>32</v>
      </c>
      <c r="H18" s="91" t="s">
        <v>32</v>
      </c>
      <c r="I18" s="91" t="s">
        <v>32</v>
      </c>
      <c r="J18" s="92">
        <v>1909</v>
      </c>
      <c r="K18" s="94">
        <v>-1859</v>
      </c>
      <c r="L18" s="92">
        <v>50</v>
      </c>
      <c r="M18" s="93"/>
    </row>
    <row r="19" spans="1:13" ht="18" customHeight="1">
      <c r="A19" s="491" t="s">
        <v>66</v>
      </c>
      <c r="B19" s="491"/>
      <c r="C19" s="90"/>
      <c r="D19" s="91" t="s">
        <v>32</v>
      </c>
      <c r="E19" s="91" t="s">
        <v>32</v>
      </c>
      <c r="F19" s="91" t="s">
        <v>32</v>
      </c>
      <c r="G19" s="91" t="s">
        <v>32</v>
      </c>
      <c r="H19" s="91" t="s">
        <v>32</v>
      </c>
      <c r="I19" s="91" t="s">
        <v>32</v>
      </c>
      <c r="J19" s="91" t="s">
        <v>32</v>
      </c>
      <c r="K19" s="91" t="s">
        <v>32</v>
      </c>
      <c r="L19" s="91" t="s">
        <v>32</v>
      </c>
      <c r="M19" s="93"/>
    </row>
    <row r="20" spans="1:13" ht="18" customHeight="1">
      <c r="A20" s="491" t="s">
        <v>227</v>
      </c>
      <c r="B20" s="491"/>
      <c r="C20" s="90">
        <v>9</v>
      </c>
      <c r="D20" s="91">
        <v>37517</v>
      </c>
      <c r="E20" s="95"/>
      <c r="F20" s="92">
        <v>37517</v>
      </c>
      <c r="G20" s="92">
        <v>37168</v>
      </c>
      <c r="H20" s="92"/>
      <c r="I20" s="92">
        <v>37168</v>
      </c>
      <c r="J20" s="92">
        <v>20379</v>
      </c>
      <c r="K20" s="91" t="s">
        <v>32</v>
      </c>
      <c r="L20" s="92">
        <v>20379</v>
      </c>
      <c r="M20" s="93"/>
    </row>
    <row r="21" spans="1:13" ht="18" customHeight="1">
      <c r="A21" s="491" t="s">
        <v>192</v>
      </c>
      <c r="B21" s="491"/>
      <c r="C21" s="90">
        <v>10</v>
      </c>
      <c r="D21" s="91">
        <v>117550</v>
      </c>
      <c r="E21" s="95">
        <v>-2939</v>
      </c>
      <c r="F21" s="92">
        <v>114611</v>
      </c>
      <c r="G21" s="92">
        <v>11530</v>
      </c>
      <c r="H21" s="95">
        <v>-7199</v>
      </c>
      <c r="I21" s="92">
        <v>4331</v>
      </c>
      <c r="J21" s="92">
        <v>18214</v>
      </c>
      <c r="K21" s="95">
        <v>-625</v>
      </c>
      <c r="L21" s="92">
        <v>17589</v>
      </c>
      <c r="M21" s="93"/>
    </row>
    <row r="22" spans="1:13" ht="18" customHeight="1">
      <c r="A22" s="491" t="s">
        <v>228</v>
      </c>
      <c r="B22" s="491"/>
      <c r="C22" s="90">
        <v>11</v>
      </c>
      <c r="D22" s="91">
        <v>9234</v>
      </c>
      <c r="E22" s="95">
        <v>-9105</v>
      </c>
      <c r="F22" s="92">
        <v>129</v>
      </c>
      <c r="G22" s="92">
        <v>777</v>
      </c>
      <c r="H22" s="91" t="s">
        <v>32</v>
      </c>
      <c r="I22" s="92">
        <v>777</v>
      </c>
      <c r="J22" s="92">
        <v>196</v>
      </c>
      <c r="K22" s="91" t="s">
        <v>32</v>
      </c>
      <c r="L22" s="92">
        <v>196</v>
      </c>
      <c r="M22" s="93"/>
    </row>
    <row r="23" spans="1:13" ht="18" customHeight="1">
      <c r="A23" s="491" t="s">
        <v>229</v>
      </c>
      <c r="B23" s="491"/>
      <c r="C23" s="90" t="s">
        <v>27</v>
      </c>
      <c r="D23" s="91" t="s">
        <v>32</v>
      </c>
      <c r="E23" s="91" t="s">
        <v>32</v>
      </c>
      <c r="F23" s="91" t="s">
        <v>32</v>
      </c>
      <c r="G23" s="91" t="s">
        <v>32</v>
      </c>
      <c r="H23" s="91" t="s">
        <v>32</v>
      </c>
      <c r="I23" s="91" t="s">
        <v>32</v>
      </c>
      <c r="J23" s="91" t="s">
        <v>32</v>
      </c>
      <c r="K23" s="91" t="s">
        <v>32</v>
      </c>
      <c r="L23" s="91" t="s">
        <v>32</v>
      </c>
      <c r="M23" s="93"/>
    </row>
    <row r="24" spans="1:13" ht="18" customHeight="1">
      <c r="A24" s="490" t="s">
        <v>230</v>
      </c>
      <c r="B24" s="490"/>
      <c r="C24" s="96"/>
      <c r="D24" s="97">
        <v>1804999</v>
      </c>
      <c r="E24" s="97">
        <v>-8187</v>
      </c>
      <c r="F24" s="97">
        <v>1796812</v>
      </c>
      <c r="G24" s="97">
        <v>1364691</v>
      </c>
      <c r="H24" s="97">
        <v>-6880</v>
      </c>
      <c r="I24" s="97">
        <v>1357811</v>
      </c>
      <c r="J24" s="97">
        <v>828782.06065999996</v>
      </c>
      <c r="K24" s="97">
        <v>-2399</v>
      </c>
      <c r="L24" s="97">
        <v>826383.06065999996</v>
      </c>
      <c r="M24" s="93"/>
    </row>
    <row r="25" spans="1:13" ht="18" customHeight="1">
      <c r="A25" s="492" t="s">
        <v>231</v>
      </c>
      <c r="B25" s="493"/>
      <c r="C25" s="493"/>
      <c r="D25" s="493"/>
      <c r="E25" s="493"/>
      <c r="F25" s="493"/>
      <c r="G25" s="493"/>
      <c r="H25" s="493"/>
      <c r="I25" s="493"/>
      <c r="J25" s="493"/>
      <c r="K25" s="493"/>
      <c r="L25" s="493"/>
      <c r="M25" s="93"/>
    </row>
    <row r="26" spans="1:13" ht="18" customHeight="1">
      <c r="A26" s="491" t="s">
        <v>232</v>
      </c>
      <c r="B26" s="491"/>
      <c r="C26" s="90">
        <v>12</v>
      </c>
      <c r="D26" s="91">
        <v>305646</v>
      </c>
      <c r="E26" s="91" t="s">
        <v>32</v>
      </c>
      <c r="F26" s="92">
        <v>305646</v>
      </c>
      <c r="G26" s="92">
        <v>478883</v>
      </c>
      <c r="H26" s="91" t="s">
        <v>32</v>
      </c>
      <c r="I26" s="92">
        <v>478883</v>
      </c>
      <c r="J26" s="92">
        <v>355314</v>
      </c>
      <c r="K26" s="91" t="s">
        <v>32</v>
      </c>
      <c r="L26" s="92">
        <v>355314</v>
      </c>
      <c r="M26" s="93"/>
    </row>
    <row r="27" spans="1:13" ht="18" customHeight="1">
      <c r="A27" s="491" t="s">
        <v>233</v>
      </c>
      <c r="B27" s="491"/>
      <c r="C27" s="90">
        <v>13</v>
      </c>
      <c r="D27" s="91">
        <v>1112603</v>
      </c>
      <c r="E27" s="95">
        <v>151</v>
      </c>
      <c r="F27" s="92">
        <v>1112754</v>
      </c>
      <c r="G27" s="92">
        <v>675770</v>
      </c>
      <c r="H27" s="92">
        <v>22</v>
      </c>
      <c r="I27" s="92">
        <v>675792</v>
      </c>
      <c r="J27" s="92">
        <v>277461</v>
      </c>
      <c r="K27" s="94">
        <v>5</v>
      </c>
      <c r="L27" s="92">
        <v>277466</v>
      </c>
      <c r="M27" s="93"/>
    </row>
    <row r="28" spans="1:13" ht="18" customHeight="1">
      <c r="A28" s="491" t="s">
        <v>234</v>
      </c>
      <c r="B28" s="491"/>
      <c r="C28" s="90"/>
      <c r="D28" s="91" t="s">
        <v>32</v>
      </c>
      <c r="E28" s="91" t="s">
        <v>32</v>
      </c>
      <c r="F28" s="91" t="s">
        <v>32</v>
      </c>
      <c r="G28" s="91" t="s">
        <v>32</v>
      </c>
      <c r="H28" s="91" t="s">
        <v>32</v>
      </c>
      <c r="I28" s="91" t="s">
        <v>32</v>
      </c>
      <c r="J28" s="91" t="s">
        <v>32</v>
      </c>
      <c r="K28" s="91" t="s">
        <v>32</v>
      </c>
      <c r="L28" s="91" t="s">
        <v>32</v>
      </c>
      <c r="M28" s="93"/>
    </row>
    <row r="29" spans="1:13" ht="18" customHeight="1">
      <c r="A29" s="491" t="s">
        <v>235</v>
      </c>
      <c r="B29" s="491"/>
      <c r="C29" s="90"/>
      <c r="D29" s="91" t="s">
        <v>32</v>
      </c>
      <c r="E29" s="91" t="s">
        <v>32</v>
      </c>
      <c r="F29" s="91" t="s">
        <v>32</v>
      </c>
      <c r="G29" s="91" t="s">
        <v>32</v>
      </c>
      <c r="H29" s="91" t="s">
        <v>32</v>
      </c>
      <c r="I29" s="91" t="s">
        <v>32</v>
      </c>
      <c r="J29" s="91" t="s">
        <v>32</v>
      </c>
      <c r="K29" s="91" t="s">
        <v>32</v>
      </c>
      <c r="L29" s="91" t="s">
        <v>32</v>
      </c>
      <c r="M29" s="93"/>
    </row>
    <row r="30" spans="1:13" ht="18" customHeight="1">
      <c r="A30" s="491" t="s">
        <v>236</v>
      </c>
      <c r="B30" s="491"/>
      <c r="C30" s="96"/>
      <c r="D30" s="91" t="s">
        <v>32</v>
      </c>
      <c r="E30" s="91" t="s">
        <v>32</v>
      </c>
      <c r="F30" s="91" t="s">
        <v>32</v>
      </c>
      <c r="G30" s="91" t="s">
        <v>32</v>
      </c>
      <c r="H30" s="91" t="s">
        <v>32</v>
      </c>
      <c r="I30" s="91" t="s">
        <v>32</v>
      </c>
      <c r="J30" s="91" t="s">
        <v>32</v>
      </c>
      <c r="K30" s="91" t="s">
        <v>32</v>
      </c>
      <c r="L30" s="91" t="s">
        <v>32</v>
      </c>
      <c r="M30" s="93"/>
    </row>
    <row r="31" spans="1:13" ht="18" customHeight="1">
      <c r="A31" s="491" t="s">
        <v>237</v>
      </c>
      <c r="B31" s="491"/>
      <c r="C31" s="96"/>
      <c r="D31" s="91" t="s">
        <v>32</v>
      </c>
      <c r="E31" s="91" t="s">
        <v>32</v>
      </c>
      <c r="F31" s="91" t="s">
        <v>32</v>
      </c>
      <c r="G31" s="92">
        <v>16</v>
      </c>
      <c r="H31" s="92">
        <v>76</v>
      </c>
      <c r="I31" s="92">
        <v>92</v>
      </c>
      <c r="J31" s="92">
        <v>1835</v>
      </c>
      <c r="K31" s="94">
        <v>-1835</v>
      </c>
      <c r="L31" s="91" t="s">
        <v>32</v>
      </c>
      <c r="M31" s="93"/>
    </row>
    <row r="32" spans="1:13" ht="18" customHeight="1">
      <c r="A32" s="491" t="s">
        <v>238</v>
      </c>
      <c r="B32" s="491"/>
      <c r="C32" s="90">
        <v>14</v>
      </c>
      <c r="D32" s="91">
        <v>12</v>
      </c>
      <c r="E32" s="91" t="s">
        <v>32</v>
      </c>
      <c r="F32" s="92">
        <v>12</v>
      </c>
      <c r="G32" s="91" t="s">
        <v>32</v>
      </c>
      <c r="H32" s="91" t="s">
        <v>32</v>
      </c>
      <c r="I32" s="91" t="s">
        <v>32</v>
      </c>
      <c r="J32" s="92">
        <v>80</v>
      </c>
      <c r="K32" s="94">
        <v>-79</v>
      </c>
      <c r="L32" s="92">
        <v>1</v>
      </c>
      <c r="M32" s="93"/>
    </row>
    <row r="33" spans="1:13" ht="18" customHeight="1">
      <c r="A33" s="491" t="s">
        <v>146</v>
      </c>
      <c r="B33" s="491"/>
      <c r="C33" s="90">
        <v>15</v>
      </c>
      <c r="D33" s="91">
        <v>143258</v>
      </c>
      <c r="E33" s="95">
        <v>-6398</v>
      </c>
      <c r="F33" s="92">
        <v>136860</v>
      </c>
      <c r="G33" s="92">
        <v>23492</v>
      </c>
      <c r="H33" s="95">
        <v>-7234</v>
      </c>
      <c r="I33" s="92">
        <v>16258</v>
      </c>
      <c r="J33" s="92">
        <v>9604</v>
      </c>
      <c r="K33" s="95">
        <v>-643</v>
      </c>
      <c r="L33" s="92">
        <v>8961</v>
      </c>
      <c r="M33" s="93"/>
    </row>
    <row r="34" spans="1:13" ht="18" customHeight="1">
      <c r="A34" s="491" t="s">
        <v>239</v>
      </c>
      <c r="B34" s="491"/>
      <c r="C34" s="90">
        <v>16</v>
      </c>
      <c r="D34" s="91">
        <v>5553</v>
      </c>
      <c r="E34" s="95">
        <v>-1865</v>
      </c>
      <c r="F34" s="92">
        <v>3688</v>
      </c>
      <c r="G34" s="92">
        <v>2090</v>
      </c>
      <c r="H34" s="91" t="s">
        <v>32</v>
      </c>
      <c r="I34" s="92">
        <v>2090</v>
      </c>
      <c r="J34" s="92">
        <v>144</v>
      </c>
      <c r="K34" s="94">
        <v>79</v>
      </c>
      <c r="L34" s="92">
        <v>223</v>
      </c>
      <c r="M34" s="93"/>
    </row>
    <row r="35" spans="1:13" ht="18" customHeight="1">
      <c r="A35" s="491" t="s">
        <v>240</v>
      </c>
      <c r="B35" s="491"/>
      <c r="C35" s="90">
        <v>17</v>
      </c>
      <c r="D35" s="91">
        <v>50464</v>
      </c>
      <c r="E35" s="91" t="s">
        <v>32</v>
      </c>
      <c r="F35" s="389">
        <v>50464</v>
      </c>
      <c r="G35" s="91" t="s">
        <v>32</v>
      </c>
      <c r="H35" s="91" t="s">
        <v>32</v>
      </c>
      <c r="I35" s="91" t="s">
        <v>32</v>
      </c>
      <c r="J35" s="91" t="s">
        <v>32</v>
      </c>
      <c r="K35" s="91" t="s">
        <v>32</v>
      </c>
      <c r="L35" s="91" t="s">
        <v>32</v>
      </c>
      <c r="M35" s="93"/>
    </row>
    <row r="36" spans="1:13" ht="18" customHeight="1">
      <c r="A36" s="491" t="s">
        <v>241</v>
      </c>
      <c r="B36" s="491"/>
      <c r="C36" s="90"/>
      <c r="D36" s="91" t="s">
        <v>32</v>
      </c>
      <c r="E36" s="91" t="s">
        <v>32</v>
      </c>
      <c r="F36" s="91" t="s">
        <v>32</v>
      </c>
      <c r="G36" s="91" t="s">
        <v>32</v>
      </c>
      <c r="H36" s="91" t="s">
        <v>32</v>
      </c>
      <c r="I36" s="91" t="s">
        <v>32</v>
      </c>
      <c r="J36" s="91" t="s">
        <v>32</v>
      </c>
      <c r="K36" s="91" t="s">
        <v>32</v>
      </c>
      <c r="L36" s="98" t="s">
        <v>32</v>
      </c>
      <c r="M36" s="93"/>
    </row>
    <row r="37" spans="1:13" ht="18" customHeight="1">
      <c r="A37" s="490" t="s">
        <v>242</v>
      </c>
      <c r="B37" s="490"/>
      <c r="C37" s="96"/>
      <c r="D37" s="97">
        <v>1617536</v>
      </c>
      <c r="E37" s="97">
        <v>-8112</v>
      </c>
      <c r="F37" s="97">
        <v>1609424</v>
      </c>
      <c r="G37" s="97">
        <v>1180251</v>
      </c>
      <c r="H37" s="97">
        <v>-7136</v>
      </c>
      <c r="I37" s="97">
        <v>1173115</v>
      </c>
      <c r="J37" s="97">
        <v>644438</v>
      </c>
      <c r="K37" s="97">
        <v>-2473</v>
      </c>
      <c r="L37" s="97">
        <v>641965</v>
      </c>
      <c r="M37" s="93"/>
    </row>
    <row r="38" spans="1:13" ht="18" customHeight="1">
      <c r="A38" s="492" t="s">
        <v>243</v>
      </c>
      <c r="B38" s="493"/>
      <c r="C38" s="493"/>
      <c r="D38" s="493"/>
      <c r="E38" s="493"/>
      <c r="F38" s="493"/>
      <c r="G38" s="493"/>
      <c r="H38" s="493"/>
      <c r="I38" s="493"/>
      <c r="J38" s="493"/>
      <c r="K38" s="493"/>
      <c r="L38" s="493"/>
      <c r="M38" s="93"/>
    </row>
    <row r="39" spans="1:13" ht="18" customHeight="1">
      <c r="A39" s="491" t="s">
        <v>244</v>
      </c>
      <c r="B39" s="491"/>
      <c r="C39" s="90">
        <v>18</v>
      </c>
      <c r="D39" s="95">
        <v>125560</v>
      </c>
      <c r="E39" s="91" t="s">
        <v>32</v>
      </c>
      <c r="F39" s="95">
        <v>125560</v>
      </c>
      <c r="G39" s="95">
        <v>125601</v>
      </c>
      <c r="H39" s="95">
        <v>-41</v>
      </c>
      <c r="I39" s="95">
        <v>125560</v>
      </c>
      <c r="J39" s="95">
        <v>125601</v>
      </c>
      <c r="K39" s="95">
        <v>-41</v>
      </c>
      <c r="L39" s="95">
        <v>125560</v>
      </c>
      <c r="M39" s="93"/>
    </row>
    <row r="40" spans="1:13" ht="18" customHeight="1">
      <c r="A40" s="491" t="s">
        <v>177</v>
      </c>
      <c r="B40" s="491"/>
      <c r="C40" s="90">
        <v>18</v>
      </c>
      <c r="D40" s="95">
        <v>41</v>
      </c>
      <c r="E40" s="91" t="s">
        <v>32</v>
      </c>
      <c r="F40" s="95">
        <v>41</v>
      </c>
      <c r="G40" s="95">
        <v>0</v>
      </c>
      <c r="H40" s="91">
        <v>41</v>
      </c>
      <c r="I40" s="95">
        <v>41</v>
      </c>
      <c r="J40" s="95" t="s">
        <v>32</v>
      </c>
      <c r="K40" s="95">
        <v>41</v>
      </c>
      <c r="L40" s="95">
        <v>41</v>
      </c>
      <c r="M40" s="93"/>
    </row>
    <row r="41" spans="1:13" ht="18" customHeight="1">
      <c r="A41" s="491" t="s">
        <v>245</v>
      </c>
      <c r="B41" s="491"/>
      <c r="C41" s="90"/>
      <c r="D41" s="91" t="s">
        <v>32</v>
      </c>
      <c r="E41" s="91" t="s">
        <v>32</v>
      </c>
      <c r="F41" s="91" t="s">
        <v>32</v>
      </c>
      <c r="G41" s="91" t="s">
        <v>32</v>
      </c>
      <c r="H41" s="91" t="s">
        <v>32</v>
      </c>
      <c r="I41" s="91" t="s">
        <v>32</v>
      </c>
      <c r="J41" s="91" t="s">
        <v>32</v>
      </c>
      <c r="K41" s="91" t="s">
        <v>32</v>
      </c>
      <c r="L41" s="91" t="s">
        <v>32</v>
      </c>
      <c r="M41" s="93"/>
    </row>
    <row r="42" spans="1:13" ht="18" customHeight="1">
      <c r="A42" s="491" t="s">
        <v>203</v>
      </c>
      <c r="B42" s="491"/>
      <c r="C42" s="96"/>
      <c r="D42" s="95">
        <v>29688</v>
      </c>
      <c r="E42" s="95">
        <v>-75</v>
      </c>
      <c r="F42" s="95">
        <v>29613</v>
      </c>
      <c r="G42" s="95">
        <v>26714</v>
      </c>
      <c r="H42" s="91">
        <v>256</v>
      </c>
      <c r="I42" s="92">
        <v>26970</v>
      </c>
      <c r="J42" s="95">
        <v>29380</v>
      </c>
      <c r="K42" s="95">
        <v>74</v>
      </c>
      <c r="L42" s="92">
        <v>29454</v>
      </c>
      <c r="M42" s="93"/>
    </row>
    <row r="43" spans="1:13" ht="18" customHeight="1">
      <c r="A43" s="491" t="s">
        <v>181</v>
      </c>
      <c r="B43" s="491"/>
      <c r="C43" s="90"/>
      <c r="D43" s="95">
        <v>29099</v>
      </c>
      <c r="E43" s="91" t="s">
        <v>32</v>
      </c>
      <c r="F43" s="95">
        <v>29099</v>
      </c>
      <c r="G43" s="95">
        <v>32125</v>
      </c>
      <c r="H43" s="95">
        <v>-3075</v>
      </c>
      <c r="I43" s="95">
        <v>29050</v>
      </c>
      <c r="J43" s="95">
        <v>29363</v>
      </c>
      <c r="K43" s="95">
        <v>-3075</v>
      </c>
      <c r="L43" s="95">
        <v>26288</v>
      </c>
      <c r="M43" s="93"/>
    </row>
    <row r="44" spans="1:13" ht="18" customHeight="1">
      <c r="A44" s="491" t="s">
        <v>180</v>
      </c>
      <c r="B44" s="491"/>
      <c r="C44" s="90">
        <v>18</v>
      </c>
      <c r="D44" s="95">
        <v>3075</v>
      </c>
      <c r="E44" s="91" t="s">
        <v>32</v>
      </c>
      <c r="F44" s="95">
        <v>3075</v>
      </c>
      <c r="G44" s="95">
        <v>0</v>
      </c>
      <c r="H44" s="91">
        <v>3075</v>
      </c>
      <c r="I44" s="95">
        <v>3075</v>
      </c>
      <c r="J44" s="95" t="s">
        <v>32</v>
      </c>
      <c r="K44" s="95">
        <v>3075</v>
      </c>
      <c r="L44" s="95">
        <v>3075</v>
      </c>
      <c r="M44" s="93"/>
    </row>
    <row r="45" spans="1:13" ht="18" customHeight="1">
      <c r="A45" s="491" t="s">
        <v>246</v>
      </c>
      <c r="B45" s="491"/>
      <c r="C45" s="90"/>
      <c r="D45" s="91" t="s">
        <v>32</v>
      </c>
      <c r="E45" s="91" t="s">
        <v>32</v>
      </c>
      <c r="F45" s="91" t="s">
        <v>32</v>
      </c>
      <c r="G45" s="91" t="s">
        <v>32</v>
      </c>
      <c r="H45" s="91" t="s">
        <v>32</v>
      </c>
      <c r="I45" s="91" t="s">
        <v>32</v>
      </c>
      <c r="J45" s="91" t="s">
        <v>32</v>
      </c>
      <c r="K45" s="91" t="s">
        <v>32</v>
      </c>
      <c r="L45" s="91" t="s">
        <v>32</v>
      </c>
      <c r="M45" s="93"/>
    </row>
    <row r="46" spans="1:13" ht="18" customHeight="1">
      <c r="A46" s="490" t="s">
        <v>247</v>
      </c>
      <c r="B46" s="490"/>
      <c r="C46" s="96"/>
      <c r="D46" s="97">
        <v>187463</v>
      </c>
      <c r="E46" s="97">
        <v>-75</v>
      </c>
      <c r="F46" s="97">
        <v>187388</v>
      </c>
      <c r="G46" s="97">
        <v>184440</v>
      </c>
      <c r="H46" s="97">
        <v>256</v>
      </c>
      <c r="I46" s="97">
        <v>184696</v>
      </c>
      <c r="J46" s="97">
        <v>184344</v>
      </c>
      <c r="K46" s="97">
        <v>74</v>
      </c>
      <c r="L46" s="97">
        <v>184418</v>
      </c>
      <c r="M46" s="93"/>
    </row>
    <row r="47" spans="1:13" ht="18" customHeight="1">
      <c r="A47" s="490" t="s">
        <v>248</v>
      </c>
      <c r="B47" s="490"/>
      <c r="C47" s="96"/>
      <c r="D47" s="97">
        <v>1804999</v>
      </c>
      <c r="E47" s="97">
        <v>-8187</v>
      </c>
      <c r="F47" s="97">
        <v>1796812</v>
      </c>
      <c r="G47" s="97">
        <v>1364691</v>
      </c>
      <c r="H47" s="97">
        <v>-6880</v>
      </c>
      <c r="I47" s="97">
        <v>1357811</v>
      </c>
      <c r="J47" s="97">
        <v>828782</v>
      </c>
      <c r="K47" s="97">
        <v>-2399</v>
      </c>
      <c r="L47" s="97">
        <v>826383</v>
      </c>
      <c r="M47" s="93"/>
    </row>
    <row r="48" spans="1:13" ht="12.95" customHeight="1">
      <c r="A48" s="99"/>
      <c r="B48" s="99"/>
      <c r="C48" s="100"/>
      <c r="D48" s="101"/>
      <c r="E48" s="101"/>
      <c r="F48" s="101"/>
      <c r="G48" s="102"/>
      <c r="H48" s="102"/>
      <c r="I48" s="102"/>
      <c r="J48" s="103"/>
      <c r="K48" s="103"/>
      <c r="L48" s="103" t="s">
        <v>27</v>
      </c>
      <c r="M48" s="93"/>
    </row>
    <row r="49" spans="1:8">
      <c r="B49" s="105"/>
      <c r="C49" s="104"/>
    </row>
    <row r="50" spans="1:8">
      <c r="A50" s="305" t="s">
        <v>249</v>
      </c>
      <c r="C50" s="305"/>
      <c r="D50" s="305"/>
    </row>
    <row r="51" spans="1:8" ht="21.75" customHeight="1">
      <c r="A51" s="305" t="s">
        <v>880</v>
      </c>
      <c r="B51" s="305"/>
    </row>
    <row r="52" spans="1:8">
      <c r="A52" s="305"/>
      <c r="B52" s="305"/>
    </row>
    <row r="53" spans="1:8">
      <c r="A53" s="306"/>
      <c r="D53" s="307" t="s">
        <v>873</v>
      </c>
      <c r="H53" s="305" t="s">
        <v>875</v>
      </c>
    </row>
    <row r="54" spans="1:8" ht="39.75" customHeight="1">
      <c r="A54" s="306"/>
      <c r="D54" s="307"/>
      <c r="E54" s="308" t="s">
        <v>27</v>
      </c>
      <c r="F54" s="305"/>
    </row>
    <row r="55" spans="1:8">
      <c r="A55" s="305" t="s">
        <v>878</v>
      </c>
      <c r="D55" s="309" t="s">
        <v>27</v>
      </c>
    </row>
    <row r="56" spans="1:8">
      <c r="A56" s="305" t="s">
        <v>877</v>
      </c>
      <c r="D56" s="307" t="s">
        <v>874</v>
      </c>
      <c r="E56" s="305"/>
      <c r="H56" s="305" t="s">
        <v>879</v>
      </c>
    </row>
    <row r="57" spans="1:8">
      <c r="E57" s="304"/>
      <c r="F57" s="304"/>
    </row>
    <row r="58" spans="1:8" ht="13.5">
      <c r="E58"/>
      <c r="F58"/>
    </row>
    <row r="59" spans="1:8" ht="13.5">
      <c r="A59" s="303"/>
      <c r="B59" s="302" t="s">
        <v>27</v>
      </c>
      <c r="C59"/>
      <c r="D59"/>
    </row>
    <row r="60" spans="1:8">
      <c r="C60" s="104"/>
    </row>
    <row r="61" spans="1:8">
      <c r="C61" s="104"/>
    </row>
    <row r="62" spans="1:8">
      <c r="C62" s="104"/>
    </row>
    <row r="63" spans="1:8">
      <c r="C63" s="104"/>
    </row>
    <row r="64" spans="1:8">
      <c r="C64" s="104"/>
    </row>
    <row r="65" spans="3:3">
      <c r="C65" s="104"/>
    </row>
    <row r="66" spans="3:3">
      <c r="C66" s="104"/>
    </row>
    <row r="67" spans="3:3">
      <c r="C67" s="104"/>
    </row>
  </sheetData>
  <sheetProtection selectLockedCells="1" selectUnlockedCells="1"/>
  <mergeCells count="44">
    <mergeCell ref="A10:B10"/>
    <mergeCell ref="A7:B7"/>
    <mergeCell ref="A8:B8"/>
    <mergeCell ref="A9:B9"/>
    <mergeCell ref="A1:K1"/>
    <mergeCell ref="A4:B4"/>
    <mergeCell ref="A5:B5"/>
    <mergeCell ref="A22:B22"/>
    <mergeCell ref="A11:B11"/>
    <mergeCell ref="A12:B12"/>
    <mergeCell ref="A13:B13"/>
    <mergeCell ref="A14:B14"/>
    <mergeCell ref="A15:B15"/>
    <mergeCell ref="A16:B16"/>
    <mergeCell ref="A17:B17"/>
    <mergeCell ref="A18:B18"/>
    <mergeCell ref="A19:B19"/>
    <mergeCell ref="A20:B20"/>
    <mergeCell ref="A21:B21"/>
    <mergeCell ref="A34:B34"/>
    <mergeCell ref="A23:B23"/>
    <mergeCell ref="A24:B24"/>
    <mergeCell ref="A25:L25"/>
    <mergeCell ref="A26:B26"/>
    <mergeCell ref="A27:B27"/>
    <mergeCell ref="A28:B28"/>
    <mergeCell ref="A29:B29"/>
    <mergeCell ref="A30:B30"/>
    <mergeCell ref="A31:B31"/>
    <mergeCell ref="A32:B32"/>
    <mergeCell ref="A33:B33"/>
    <mergeCell ref="A47:B47"/>
    <mergeCell ref="A46:B46"/>
    <mergeCell ref="A35:B35"/>
    <mergeCell ref="A36:B36"/>
    <mergeCell ref="A37:B37"/>
    <mergeCell ref="A38:L38"/>
    <mergeCell ref="A39:B39"/>
    <mergeCell ref="A40:B40"/>
    <mergeCell ref="A41:B41"/>
    <mergeCell ref="A42:B42"/>
    <mergeCell ref="A43:B43"/>
    <mergeCell ref="A44:B44"/>
    <mergeCell ref="A45:B45"/>
  </mergeCells>
  <pageMargins left="0.78740157480314965" right="0.15748031496062992" top="0.19685039370078741" bottom="0.27559055118110237" header="0.15748031496062992" footer="0.19685039370078741"/>
  <pageSetup paperSize="9" scale="60"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tabColor rgb="FF7030A0"/>
  </sheetPr>
  <dimension ref="A2:I75"/>
  <sheetViews>
    <sheetView workbookViewId="0">
      <selection sqref="A1:H28"/>
    </sheetView>
  </sheetViews>
  <sheetFormatPr defaultColWidth="10.75" defaultRowHeight="13.5"/>
  <cols>
    <col min="1" max="1" width="5.25" customWidth="1"/>
    <col min="2" max="2" width="42.25" customWidth="1"/>
    <col min="3" max="3" width="13.125" customWidth="1"/>
    <col min="4" max="4" width="13.625" bestFit="1" customWidth="1"/>
    <col min="5" max="5" width="12" customWidth="1"/>
    <col min="6" max="6" width="10.875" bestFit="1" customWidth="1"/>
    <col min="7" max="7" width="13.125" customWidth="1"/>
    <col min="8" max="8" width="12.75" customWidth="1"/>
    <col min="9" max="9" width="15.375" style="133" customWidth="1"/>
    <col min="10" max="10" width="21.625" customWidth="1"/>
    <col min="256" max="256" width="5.25" customWidth="1"/>
    <col min="257" max="257" width="42.25" customWidth="1"/>
    <col min="258" max="258" width="13.125" customWidth="1"/>
    <col min="259" max="259" width="13.625" bestFit="1" customWidth="1"/>
    <col min="260" max="260" width="12" customWidth="1"/>
    <col min="261" max="261" width="10.875" bestFit="1" customWidth="1"/>
    <col min="262" max="262" width="13.125" customWidth="1"/>
    <col min="263" max="263" width="12.75" customWidth="1"/>
    <col min="264" max="264" width="11.25" bestFit="1" customWidth="1"/>
    <col min="265" max="265" width="15.375" customWidth="1"/>
    <col min="266" max="266" width="21.625" customWidth="1"/>
    <col min="512" max="512" width="5.25" customWidth="1"/>
    <col min="513" max="513" width="42.25" customWidth="1"/>
    <col min="514" max="514" width="13.125" customWidth="1"/>
    <col min="515" max="515" width="13.625" bestFit="1" customWidth="1"/>
    <col min="516" max="516" width="12" customWidth="1"/>
    <col min="517" max="517" width="10.875" bestFit="1" customWidth="1"/>
    <col min="518" max="518" width="13.125" customWidth="1"/>
    <col min="519" max="519" width="12.75" customWidth="1"/>
    <col min="520" max="520" width="11.25" bestFit="1" customWidth="1"/>
    <col min="521" max="521" width="15.375" customWidth="1"/>
    <col min="522" max="522" width="21.625" customWidth="1"/>
    <col min="768" max="768" width="5.25" customWidth="1"/>
    <col min="769" max="769" width="42.25" customWidth="1"/>
    <col min="770" max="770" width="13.125" customWidth="1"/>
    <col min="771" max="771" width="13.625" bestFit="1" customWidth="1"/>
    <col min="772" max="772" width="12" customWidth="1"/>
    <col min="773" max="773" width="10.875" bestFit="1" customWidth="1"/>
    <col min="774" max="774" width="13.125" customWidth="1"/>
    <col min="775" max="775" width="12.75" customWidth="1"/>
    <col min="776" max="776" width="11.25" bestFit="1" customWidth="1"/>
    <col min="777" max="777" width="15.375" customWidth="1"/>
    <col min="778" max="778" width="21.625" customWidth="1"/>
    <col min="1024" max="1024" width="5.25" customWidth="1"/>
    <col min="1025" max="1025" width="42.25" customWidth="1"/>
    <col min="1026" max="1026" width="13.125" customWidth="1"/>
    <col min="1027" max="1027" width="13.625" bestFit="1" customWidth="1"/>
    <col min="1028" max="1028" width="12" customWidth="1"/>
    <col min="1029" max="1029" width="10.875" bestFit="1" customWidth="1"/>
    <col min="1030" max="1030" width="13.125" customWidth="1"/>
    <col min="1031" max="1031" width="12.75" customWidth="1"/>
    <col min="1032" max="1032" width="11.25" bestFit="1" customWidth="1"/>
    <col min="1033" max="1033" width="15.375" customWidth="1"/>
    <col min="1034" max="1034" width="21.625" customWidth="1"/>
    <col min="1280" max="1280" width="5.25" customWidth="1"/>
    <col min="1281" max="1281" width="42.25" customWidth="1"/>
    <col min="1282" max="1282" width="13.125" customWidth="1"/>
    <col min="1283" max="1283" width="13.625" bestFit="1" customWidth="1"/>
    <col min="1284" max="1284" width="12" customWidth="1"/>
    <col min="1285" max="1285" width="10.875" bestFit="1" customWidth="1"/>
    <col min="1286" max="1286" width="13.125" customWidth="1"/>
    <col min="1287" max="1287" width="12.75" customWidth="1"/>
    <col min="1288" max="1288" width="11.25" bestFit="1" customWidth="1"/>
    <col min="1289" max="1289" width="15.375" customWidth="1"/>
    <col min="1290" max="1290" width="21.625" customWidth="1"/>
    <col min="1536" max="1536" width="5.25" customWidth="1"/>
    <col min="1537" max="1537" width="42.25" customWidth="1"/>
    <col min="1538" max="1538" width="13.125" customWidth="1"/>
    <col min="1539" max="1539" width="13.625" bestFit="1" customWidth="1"/>
    <col min="1540" max="1540" width="12" customWidth="1"/>
    <col min="1541" max="1541" width="10.875" bestFit="1" customWidth="1"/>
    <col min="1542" max="1542" width="13.125" customWidth="1"/>
    <col min="1543" max="1543" width="12.75" customWidth="1"/>
    <col min="1544" max="1544" width="11.25" bestFit="1" customWidth="1"/>
    <col min="1545" max="1545" width="15.375" customWidth="1"/>
    <col min="1546" max="1546" width="21.625" customWidth="1"/>
    <col min="1792" max="1792" width="5.25" customWidth="1"/>
    <col min="1793" max="1793" width="42.25" customWidth="1"/>
    <col min="1794" max="1794" width="13.125" customWidth="1"/>
    <col min="1795" max="1795" width="13.625" bestFit="1" customWidth="1"/>
    <col min="1796" max="1796" width="12" customWidth="1"/>
    <col min="1797" max="1797" width="10.875" bestFit="1" customWidth="1"/>
    <col min="1798" max="1798" width="13.125" customWidth="1"/>
    <col min="1799" max="1799" width="12.75" customWidth="1"/>
    <col min="1800" max="1800" width="11.25" bestFit="1" customWidth="1"/>
    <col min="1801" max="1801" width="15.375" customWidth="1"/>
    <col min="1802" max="1802" width="21.625" customWidth="1"/>
    <col min="2048" max="2048" width="5.25" customWidth="1"/>
    <col min="2049" max="2049" width="42.25" customWidth="1"/>
    <col min="2050" max="2050" width="13.125" customWidth="1"/>
    <col min="2051" max="2051" width="13.625" bestFit="1" customWidth="1"/>
    <col min="2052" max="2052" width="12" customWidth="1"/>
    <col min="2053" max="2053" width="10.875" bestFit="1" customWidth="1"/>
    <col min="2054" max="2054" width="13.125" customWidth="1"/>
    <col min="2055" max="2055" width="12.75" customWidth="1"/>
    <col min="2056" max="2056" width="11.25" bestFit="1" customWidth="1"/>
    <col min="2057" max="2057" width="15.375" customWidth="1"/>
    <col min="2058" max="2058" width="21.625" customWidth="1"/>
    <col min="2304" max="2304" width="5.25" customWidth="1"/>
    <col min="2305" max="2305" width="42.25" customWidth="1"/>
    <col min="2306" max="2306" width="13.125" customWidth="1"/>
    <col min="2307" max="2307" width="13.625" bestFit="1" customWidth="1"/>
    <col min="2308" max="2308" width="12" customWidth="1"/>
    <col min="2309" max="2309" width="10.875" bestFit="1" customWidth="1"/>
    <col min="2310" max="2310" width="13.125" customWidth="1"/>
    <col min="2311" max="2311" width="12.75" customWidth="1"/>
    <col min="2312" max="2312" width="11.25" bestFit="1" customWidth="1"/>
    <col min="2313" max="2313" width="15.375" customWidth="1"/>
    <col min="2314" max="2314" width="21.625" customWidth="1"/>
    <col min="2560" max="2560" width="5.25" customWidth="1"/>
    <col min="2561" max="2561" width="42.25" customWidth="1"/>
    <col min="2562" max="2562" width="13.125" customWidth="1"/>
    <col min="2563" max="2563" width="13.625" bestFit="1" customWidth="1"/>
    <col min="2564" max="2564" width="12" customWidth="1"/>
    <col min="2565" max="2565" width="10.875" bestFit="1" customWidth="1"/>
    <col min="2566" max="2566" width="13.125" customWidth="1"/>
    <col min="2567" max="2567" width="12.75" customWidth="1"/>
    <col min="2568" max="2568" width="11.25" bestFit="1" customWidth="1"/>
    <col min="2569" max="2569" width="15.375" customWidth="1"/>
    <col min="2570" max="2570" width="21.625" customWidth="1"/>
    <col min="2816" max="2816" width="5.25" customWidth="1"/>
    <col min="2817" max="2817" width="42.25" customWidth="1"/>
    <col min="2818" max="2818" width="13.125" customWidth="1"/>
    <col min="2819" max="2819" width="13.625" bestFit="1" customWidth="1"/>
    <col min="2820" max="2820" width="12" customWidth="1"/>
    <col min="2821" max="2821" width="10.875" bestFit="1" customWidth="1"/>
    <col min="2822" max="2822" width="13.125" customWidth="1"/>
    <col min="2823" max="2823" width="12.75" customWidth="1"/>
    <col min="2824" max="2824" width="11.25" bestFit="1" customWidth="1"/>
    <col min="2825" max="2825" width="15.375" customWidth="1"/>
    <col min="2826" max="2826" width="21.625" customWidth="1"/>
    <col min="3072" max="3072" width="5.25" customWidth="1"/>
    <col min="3073" max="3073" width="42.25" customWidth="1"/>
    <col min="3074" max="3074" width="13.125" customWidth="1"/>
    <col min="3075" max="3075" width="13.625" bestFit="1" customWidth="1"/>
    <col min="3076" max="3076" width="12" customWidth="1"/>
    <col min="3077" max="3077" width="10.875" bestFit="1" customWidth="1"/>
    <col min="3078" max="3078" width="13.125" customWidth="1"/>
    <col min="3079" max="3079" width="12.75" customWidth="1"/>
    <col min="3080" max="3080" width="11.25" bestFit="1" customWidth="1"/>
    <col min="3081" max="3081" width="15.375" customWidth="1"/>
    <col min="3082" max="3082" width="21.625" customWidth="1"/>
    <col min="3328" max="3328" width="5.25" customWidth="1"/>
    <col min="3329" max="3329" width="42.25" customWidth="1"/>
    <col min="3330" max="3330" width="13.125" customWidth="1"/>
    <col min="3331" max="3331" width="13.625" bestFit="1" customWidth="1"/>
    <col min="3332" max="3332" width="12" customWidth="1"/>
    <col min="3333" max="3333" width="10.875" bestFit="1" customWidth="1"/>
    <col min="3334" max="3334" width="13.125" customWidth="1"/>
    <col min="3335" max="3335" width="12.75" customWidth="1"/>
    <col min="3336" max="3336" width="11.25" bestFit="1" customWidth="1"/>
    <col min="3337" max="3337" width="15.375" customWidth="1"/>
    <col min="3338" max="3338" width="21.625" customWidth="1"/>
    <col min="3584" max="3584" width="5.25" customWidth="1"/>
    <col min="3585" max="3585" width="42.25" customWidth="1"/>
    <col min="3586" max="3586" width="13.125" customWidth="1"/>
    <col min="3587" max="3587" width="13.625" bestFit="1" customWidth="1"/>
    <col min="3588" max="3588" width="12" customWidth="1"/>
    <col min="3589" max="3589" width="10.875" bestFit="1" customWidth="1"/>
    <col min="3590" max="3590" width="13.125" customWidth="1"/>
    <col min="3591" max="3591" width="12.75" customWidth="1"/>
    <col min="3592" max="3592" width="11.25" bestFit="1" customWidth="1"/>
    <col min="3593" max="3593" width="15.375" customWidth="1"/>
    <col min="3594" max="3594" width="21.625" customWidth="1"/>
    <col min="3840" max="3840" width="5.25" customWidth="1"/>
    <col min="3841" max="3841" width="42.25" customWidth="1"/>
    <col min="3842" max="3842" width="13.125" customWidth="1"/>
    <col min="3843" max="3843" width="13.625" bestFit="1" customWidth="1"/>
    <col min="3844" max="3844" width="12" customWidth="1"/>
    <col min="3845" max="3845" width="10.875" bestFit="1" customWidth="1"/>
    <col min="3846" max="3846" width="13.125" customWidth="1"/>
    <col min="3847" max="3847" width="12.75" customWidth="1"/>
    <col min="3848" max="3848" width="11.25" bestFit="1" customWidth="1"/>
    <col min="3849" max="3849" width="15.375" customWidth="1"/>
    <col min="3850" max="3850" width="21.625" customWidth="1"/>
    <col min="4096" max="4096" width="5.25" customWidth="1"/>
    <col min="4097" max="4097" width="42.25" customWidth="1"/>
    <col min="4098" max="4098" width="13.125" customWidth="1"/>
    <col min="4099" max="4099" width="13.625" bestFit="1" customWidth="1"/>
    <col min="4100" max="4100" width="12" customWidth="1"/>
    <col min="4101" max="4101" width="10.875" bestFit="1" customWidth="1"/>
    <col min="4102" max="4102" width="13.125" customWidth="1"/>
    <col min="4103" max="4103" width="12.75" customWidth="1"/>
    <col min="4104" max="4104" width="11.25" bestFit="1" customWidth="1"/>
    <col min="4105" max="4105" width="15.375" customWidth="1"/>
    <col min="4106" max="4106" width="21.625" customWidth="1"/>
    <col min="4352" max="4352" width="5.25" customWidth="1"/>
    <col min="4353" max="4353" width="42.25" customWidth="1"/>
    <col min="4354" max="4354" width="13.125" customWidth="1"/>
    <col min="4355" max="4355" width="13.625" bestFit="1" customWidth="1"/>
    <col min="4356" max="4356" width="12" customWidth="1"/>
    <col min="4357" max="4357" width="10.875" bestFit="1" customWidth="1"/>
    <col min="4358" max="4358" width="13.125" customWidth="1"/>
    <col min="4359" max="4359" width="12.75" customWidth="1"/>
    <col min="4360" max="4360" width="11.25" bestFit="1" customWidth="1"/>
    <col min="4361" max="4361" width="15.375" customWidth="1"/>
    <col min="4362" max="4362" width="21.625" customWidth="1"/>
    <col min="4608" max="4608" width="5.25" customWidth="1"/>
    <col min="4609" max="4609" width="42.25" customWidth="1"/>
    <col min="4610" max="4610" width="13.125" customWidth="1"/>
    <col min="4611" max="4611" width="13.625" bestFit="1" customWidth="1"/>
    <col min="4612" max="4612" width="12" customWidth="1"/>
    <col min="4613" max="4613" width="10.875" bestFit="1" customWidth="1"/>
    <col min="4614" max="4614" width="13.125" customWidth="1"/>
    <col min="4615" max="4615" width="12.75" customWidth="1"/>
    <col min="4616" max="4616" width="11.25" bestFit="1" customWidth="1"/>
    <col min="4617" max="4617" width="15.375" customWidth="1"/>
    <col min="4618" max="4618" width="21.625" customWidth="1"/>
    <col min="4864" max="4864" width="5.25" customWidth="1"/>
    <col min="4865" max="4865" width="42.25" customWidth="1"/>
    <col min="4866" max="4866" width="13.125" customWidth="1"/>
    <col min="4867" max="4867" width="13.625" bestFit="1" customWidth="1"/>
    <col min="4868" max="4868" width="12" customWidth="1"/>
    <col min="4869" max="4869" width="10.875" bestFit="1" customWidth="1"/>
    <col min="4870" max="4870" width="13.125" customWidth="1"/>
    <col min="4871" max="4871" width="12.75" customWidth="1"/>
    <col min="4872" max="4872" width="11.25" bestFit="1" customWidth="1"/>
    <col min="4873" max="4873" width="15.375" customWidth="1"/>
    <col min="4874" max="4874" width="21.625" customWidth="1"/>
    <col min="5120" max="5120" width="5.25" customWidth="1"/>
    <col min="5121" max="5121" width="42.25" customWidth="1"/>
    <col min="5122" max="5122" width="13.125" customWidth="1"/>
    <col min="5123" max="5123" width="13.625" bestFit="1" customWidth="1"/>
    <col min="5124" max="5124" width="12" customWidth="1"/>
    <col min="5125" max="5125" width="10.875" bestFit="1" customWidth="1"/>
    <col min="5126" max="5126" width="13.125" customWidth="1"/>
    <col min="5127" max="5127" width="12.75" customWidth="1"/>
    <col min="5128" max="5128" width="11.25" bestFit="1" customWidth="1"/>
    <col min="5129" max="5129" width="15.375" customWidth="1"/>
    <col min="5130" max="5130" width="21.625" customWidth="1"/>
    <col min="5376" max="5376" width="5.25" customWidth="1"/>
    <col min="5377" max="5377" width="42.25" customWidth="1"/>
    <col min="5378" max="5378" width="13.125" customWidth="1"/>
    <col min="5379" max="5379" width="13.625" bestFit="1" customWidth="1"/>
    <col min="5380" max="5380" width="12" customWidth="1"/>
    <col min="5381" max="5381" width="10.875" bestFit="1" customWidth="1"/>
    <col min="5382" max="5382" width="13.125" customWidth="1"/>
    <col min="5383" max="5383" width="12.75" customWidth="1"/>
    <col min="5384" max="5384" width="11.25" bestFit="1" customWidth="1"/>
    <col min="5385" max="5385" width="15.375" customWidth="1"/>
    <col min="5386" max="5386" width="21.625" customWidth="1"/>
    <col min="5632" max="5632" width="5.25" customWidth="1"/>
    <col min="5633" max="5633" width="42.25" customWidth="1"/>
    <col min="5634" max="5634" width="13.125" customWidth="1"/>
    <col min="5635" max="5635" width="13.625" bestFit="1" customWidth="1"/>
    <col min="5636" max="5636" width="12" customWidth="1"/>
    <col min="5637" max="5637" width="10.875" bestFit="1" customWidth="1"/>
    <col min="5638" max="5638" width="13.125" customWidth="1"/>
    <col min="5639" max="5639" width="12.75" customWidth="1"/>
    <col min="5640" max="5640" width="11.25" bestFit="1" customWidth="1"/>
    <col min="5641" max="5641" width="15.375" customWidth="1"/>
    <col min="5642" max="5642" width="21.625" customWidth="1"/>
    <col min="5888" max="5888" width="5.25" customWidth="1"/>
    <col min="5889" max="5889" width="42.25" customWidth="1"/>
    <col min="5890" max="5890" width="13.125" customWidth="1"/>
    <col min="5891" max="5891" width="13.625" bestFit="1" customWidth="1"/>
    <col min="5892" max="5892" width="12" customWidth="1"/>
    <col min="5893" max="5893" width="10.875" bestFit="1" customWidth="1"/>
    <col min="5894" max="5894" width="13.125" customWidth="1"/>
    <col min="5895" max="5895" width="12.75" customWidth="1"/>
    <col min="5896" max="5896" width="11.25" bestFit="1" customWidth="1"/>
    <col min="5897" max="5897" width="15.375" customWidth="1"/>
    <col min="5898" max="5898" width="21.625" customWidth="1"/>
    <col min="6144" max="6144" width="5.25" customWidth="1"/>
    <col min="6145" max="6145" width="42.25" customWidth="1"/>
    <col min="6146" max="6146" width="13.125" customWidth="1"/>
    <col min="6147" max="6147" width="13.625" bestFit="1" customWidth="1"/>
    <col min="6148" max="6148" width="12" customWidth="1"/>
    <col min="6149" max="6149" width="10.875" bestFit="1" customWidth="1"/>
    <col min="6150" max="6150" width="13.125" customWidth="1"/>
    <col min="6151" max="6151" width="12.75" customWidth="1"/>
    <col min="6152" max="6152" width="11.25" bestFit="1" customWidth="1"/>
    <col min="6153" max="6153" width="15.375" customWidth="1"/>
    <col min="6154" max="6154" width="21.625" customWidth="1"/>
    <col min="6400" max="6400" width="5.25" customWidth="1"/>
    <col min="6401" max="6401" width="42.25" customWidth="1"/>
    <col min="6402" max="6402" width="13.125" customWidth="1"/>
    <col min="6403" max="6403" width="13.625" bestFit="1" customWidth="1"/>
    <col min="6404" max="6404" width="12" customWidth="1"/>
    <col min="6405" max="6405" width="10.875" bestFit="1" customWidth="1"/>
    <col min="6406" max="6406" width="13.125" customWidth="1"/>
    <col min="6407" max="6407" width="12.75" customWidth="1"/>
    <col min="6408" max="6408" width="11.25" bestFit="1" customWidth="1"/>
    <col min="6409" max="6409" width="15.375" customWidth="1"/>
    <col min="6410" max="6410" width="21.625" customWidth="1"/>
    <col min="6656" max="6656" width="5.25" customWidth="1"/>
    <col min="6657" max="6657" width="42.25" customWidth="1"/>
    <col min="6658" max="6658" width="13.125" customWidth="1"/>
    <col min="6659" max="6659" width="13.625" bestFit="1" customWidth="1"/>
    <col min="6660" max="6660" width="12" customWidth="1"/>
    <col min="6661" max="6661" width="10.875" bestFit="1" customWidth="1"/>
    <col min="6662" max="6662" width="13.125" customWidth="1"/>
    <col min="6663" max="6663" width="12.75" customWidth="1"/>
    <col min="6664" max="6664" width="11.25" bestFit="1" customWidth="1"/>
    <col min="6665" max="6665" width="15.375" customWidth="1"/>
    <col min="6666" max="6666" width="21.625" customWidth="1"/>
    <col min="6912" max="6912" width="5.25" customWidth="1"/>
    <col min="6913" max="6913" width="42.25" customWidth="1"/>
    <col min="6914" max="6914" width="13.125" customWidth="1"/>
    <col min="6915" max="6915" width="13.625" bestFit="1" customWidth="1"/>
    <col min="6916" max="6916" width="12" customWidth="1"/>
    <col min="6917" max="6917" width="10.875" bestFit="1" customWidth="1"/>
    <col min="6918" max="6918" width="13.125" customWidth="1"/>
    <col min="6919" max="6919" width="12.75" customWidth="1"/>
    <col min="6920" max="6920" width="11.25" bestFit="1" customWidth="1"/>
    <col min="6921" max="6921" width="15.375" customWidth="1"/>
    <col min="6922" max="6922" width="21.625" customWidth="1"/>
    <col min="7168" max="7168" width="5.25" customWidth="1"/>
    <col min="7169" max="7169" width="42.25" customWidth="1"/>
    <col min="7170" max="7170" width="13.125" customWidth="1"/>
    <col min="7171" max="7171" width="13.625" bestFit="1" customWidth="1"/>
    <col min="7172" max="7172" width="12" customWidth="1"/>
    <col min="7173" max="7173" width="10.875" bestFit="1" customWidth="1"/>
    <col min="7174" max="7174" width="13.125" customWidth="1"/>
    <col min="7175" max="7175" width="12.75" customWidth="1"/>
    <col min="7176" max="7176" width="11.25" bestFit="1" customWidth="1"/>
    <col min="7177" max="7177" width="15.375" customWidth="1"/>
    <col min="7178" max="7178" width="21.625" customWidth="1"/>
    <col min="7424" max="7424" width="5.25" customWidth="1"/>
    <col min="7425" max="7425" width="42.25" customWidth="1"/>
    <col min="7426" max="7426" width="13.125" customWidth="1"/>
    <col min="7427" max="7427" width="13.625" bestFit="1" customWidth="1"/>
    <col min="7428" max="7428" width="12" customWidth="1"/>
    <col min="7429" max="7429" width="10.875" bestFit="1" customWidth="1"/>
    <col min="7430" max="7430" width="13.125" customWidth="1"/>
    <col min="7431" max="7431" width="12.75" customWidth="1"/>
    <col min="7432" max="7432" width="11.25" bestFit="1" customWidth="1"/>
    <col min="7433" max="7433" width="15.375" customWidth="1"/>
    <col min="7434" max="7434" width="21.625" customWidth="1"/>
    <col min="7680" max="7680" width="5.25" customWidth="1"/>
    <col min="7681" max="7681" width="42.25" customWidth="1"/>
    <col min="7682" max="7682" width="13.125" customWidth="1"/>
    <col min="7683" max="7683" width="13.625" bestFit="1" customWidth="1"/>
    <col min="7684" max="7684" width="12" customWidth="1"/>
    <col min="7685" max="7685" width="10.875" bestFit="1" customWidth="1"/>
    <col min="7686" max="7686" width="13.125" customWidth="1"/>
    <col min="7687" max="7687" width="12.75" customWidth="1"/>
    <col min="7688" max="7688" width="11.25" bestFit="1" customWidth="1"/>
    <col min="7689" max="7689" width="15.375" customWidth="1"/>
    <col min="7690" max="7690" width="21.625" customWidth="1"/>
    <col min="7936" max="7936" width="5.25" customWidth="1"/>
    <col min="7937" max="7937" width="42.25" customWidth="1"/>
    <col min="7938" max="7938" width="13.125" customWidth="1"/>
    <col min="7939" max="7939" width="13.625" bestFit="1" customWidth="1"/>
    <col min="7940" max="7940" width="12" customWidth="1"/>
    <col min="7941" max="7941" width="10.875" bestFit="1" customWidth="1"/>
    <col min="7942" max="7942" width="13.125" customWidth="1"/>
    <col min="7943" max="7943" width="12.75" customWidth="1"/>
    <col min="7944" max="7944" width="11.25" bestFit="1" customWidth="1"/>
    <col min="7945" max="7945" width="15.375" customWidth="1"/>
    <col min="7946" max="7946" width="21.625" customWidth="1"/>
    <col min="8192" max="8192" width="5.25" customWidth="1"/>
    <col min="8193" max="8193" width="42.25" customWidth="1"/>
    <col min="8194" max="8194" width="13.125" customWidth="1"/>
    <col min="8195" max="8195" width="13.625" bestFit="1" customWidth="1"/>
    <col min="8196" max="8196" width="12" customWidth="1"/>
    <col min="8197" max="8197" width="10.875" bestFit="1" customWidth="1"/>
    <col min="8198" max="8198" width="13.125" customWidth="1"/>
    <col min="8199" max="8199" width="12.75" customWidth="1"/>
    <col min="8200" max="8200" width="11.25" bestFit="1" customWidth="1"/>
    <col min="8201" max="8201" width="15.375" customWidth="1"/>
    <col min="8202" max="8202" width="21.625" customWidth="1"/>
    <col min="8448" max="8448" width="5.25" customWidth="1"/>
    <col min="8449" max="8449" width="42.25" customWidth="1"/>
    <col min="8450" max="8450" width="13.125" customWidth="1"/>
    <col min="8451" max="8451" width="13.625" bestFit="1" customWidth="1"/>
    <col min="8452" max="8452" width="12" customWidth="1"/>
    <col min="8453" max="8453" width="10.875" bestFit="1" customWidth="1"/>
    <col min="8454" max="8454" width="13.125" customWidth="1"/>
    <col min="8455" max="8455" width="12.75" customWidth="1"/>
    <col min="8456" max="8456" width="11.25" bestFit="1" customWidth="1"/>
    <col min="8457" max="8457" width="15.375" customWidth="1"/>
    <col min="8458" max="8458" width="21.625" customWidth="1"/>
    <col min="8704" max="8704" width="5.25" customWidth="1"/>
    <col min="8705" max="8705" width="42.25" customWidth="1"/>
    <col min="8706" max="8706" width="13.125" customWidth="1"/>
    <col min="8707" max="8707" width="13.625" bestFit="1" customWidth="1"/>
    <col min="8708" max="8708" width="12" customWidth="1"/>
    <col min="8709" max="8709" width="10.875" bestFit="1" customWidth="1"/>
    <col min="8710" max="8710" width="13.125" customWidth="1"/>
    <col min="8711" max="8711" width="12.75" customWidth="1"/>
    <col min="8712" max="8712" width="11.25" bestFit="1" customWidth="1"/>
    <col min="8713" max="8713" width="15.375" customWidth="1"/>
    <col min="8714" max="8714" width="21.625" customWidth="1"/>
    <col min="8960" max="8960" width="5.25" customWidth="1"/>
    <col min="8961" max="8961" width="42.25" customWidth="1"/>
    <col min="8962" max="8962" width="13.125" customWidth="1"/>
    <col min="8963" max="8963" width="13.625" bestFit="1" customWidth="1"/>
    <col min="8964" max="8964" width="12" customWidth="1"/>
    <col min="8965" max="8965" width="10.875" bestFit="1" customWidth="1"/>
    <col min="8966" max="8966" width="13.125" customWidth="1"/>
    <col min="8967" max="8967" width="12.75" customWidth="1"/>
    <col min="8968" max="8968" width="11.25" bestFit="1" customWidth="1"/>
    <col min="8969" max="8969" width="15.375" customWidth="1"/>
    <col min="8970" max="8970" width="21.625" customWidth="1"/>
    <col min="9216" max="9216" width="5.25" customWidth="1"/>
    <col min="9217" max="9217" width="42.25" customWidth="1"/>
    <col min="9218" max="9218" width="13.125" customWidth="1"/>
    <col min="9219" max="9219" width="13.625" bestFit="1" customWidth="1"/>
    <col min="9220" max="9220" width="12" customWidth="1"/>
    <col min="9221" max="9221" width="10.875" bestFit="1" customWidth="1"/>
    <col min="9222" max="9222" width="13.125" customWidth="1"/>
    <col min="9223" max="9223" width="12.75" customWidth="1"/>
    <col min="9224" max="9224" width="11.25" bestFit="1" customWidth="1"/>
    <col min="9225" max="9225" width="15.375" customWidth="1"/>
    <col min="9226" max="9226" width="21.625" customWidth="1"/>
    <col min="9472" max="9472" width="5.25" customWidth="1"/>
    <col min="9473" max="9473" width="42.25" customWidth="1"/>
    <col min="9474" max="9474" width="13.125" customWidth="1"/>
    <col min="9475" max="9475" width="13.625" bestFit="1" customWidth="1"/>
    <col min="9476" max="9476" width="12" customWidth="1"/>
    <col min="9477" max="9477" width="10.875" bestFit="1" customWidth="1"/>
    <col min="9478" max="9478" width="13.125" customWidth="1"/>
    <col min="9479" max="9479" width="12.75" customWidth="1"/>
    <col min="9480" max="9480" width="11.25" bestFit="1" customWidth="1"/>
    <col min="9481" max="9481" width="15.375" customWidth="1"/>
    <col min="9482" max="9482" width="21.625" customWidth="1"/>
    <col min="9728" max="9728" width="5.25" customWidth="1"/>
    <col min="9729" max="9729" width="42.25" customWidth="1"/>
    <col min="9730" max="9730" width="13.125" customWidth="1"/>
    <col min="9731" max="9731" width="13.625" bestFit="1" customWidth="1"/>
    <col min="9732" max="9732" width="12" customWidth="1"/>
    <col min="9733" max="9733" width="10.875" bestFit="1" customWidth="1"/>
    <col min="9734" max="9734" width="13.125" customWidth="1"/>
    <col min="9735" max="9735" width="12.75" customWidth="1"/>
    <col min="9736" max="9736" width="11.25" bestFit="1" customWidth="1"/>
    <col min="9737" max="9737" width="15.375" customWidth="1"/>
    <col min="9738" max="9738" width="21.625" customWidth="1"/>
    <col min="9984" max="9984" width="5.25" customWidth="1"/>
    <col min="9985" max="9985" width="42.25" customWidth="1"/>
    <col min="9986" max="9986" width="13.125" customWidth="1"/>
    <col min="9987" max="9987" width="13.625" bestFit="1" customWidth="1"/>
    <col min="9988" max="9988" width="12" customWidth="1"/>
    <col min="9989" max="9989" width="10.875" bestFit="1" customWidth="1"/>
    <col min="9990" max="9990" width="13.125" customWidth="1"/>
    <col min="9991" max="9991" width="12.75" customWidth="1"/>
    <col min="9992" max="9992" width="11.25" bestFit="1" customWidth="1"/>
    <col min="9993" max="9993" width="15.375" customWidth="1"/>
    <col min="9994" max="9994" width="21.625" customWidth="1"/>
    <col min="10240" max="10240" width="5.25" customWidth="1"/>
    <col min="10241" max="10241" width="42.25" customWidth="1"/>
    <col min="10242" max="10242" width="13.125" customWidth="1"/>
    <col min="10243" max="10243" width="13.625" bestFit="1" customWidth="1"/>
    <col min="10244" max="10244" width="12" customWidth="1"/>
    <col min="10245" max="10245" width="10.875" bestFit="1" customWidth="1"/>
    <col min="10246" max="10246" width="13.125" customWidth="1"/>
    <col min="10247" max="10247" width="12.75" customWidth="1"/>
    <col min="10248" max="10248" width="11.25" bestFit="1" customWidth="1"/>
    <col min="10249" max="10249" width="15.375" customWidth="1"/>
    <col min="10250" max="10250" width="21.625" customWidth="1"/>
    <col min="10496" max="10496" width="5.25" customWidth="1"/>
    <col min="10497" max="10497" width="42.25" customWidth="1"/>
    <col min="10498" max="10498" width="13.125" customWidth="1"/>
    <col min="10499" max="10499" width="13.625" bestFit="1" customWidth="1"/>
    <col min="10500" max="10500" width="12" customWidth="1"/>
    <col min="10501" max="10501" width="10.875" bestFit="1" customWidth="1"/>
    <col min="10502" max="10502" width="13.125" customWidth="1"/>
    <col min="10503" max="10503" width="12.75" customWidth="1"/>
    <col min="10504" max="10504" width="11.25" bestFit="1" customWidth="1"/>
    <col min="10505" max="10505" width="15.375" customWidth="1"/>
    <col min="10506" max="10506" width="21.625" customWidth="1"/>
    <col min="10752" max="10752" width="5.25" customWidth="1"/>
    <col min="10753" max="10753" width="42.25" customWidth="1"/>
    <col min="10754" max="10754" width="13.125" customWidth="1"/>
    <col min="10755" max="10755" width="13.625" bestFit="1" customWidth="1"/>
    <col min="10756" max="10756" width="12" customWidth="1"/>
    <col min="10757" max="10757" width="10.875" bestFit="1" customWidth="1"/>
    <col min="10758" max="10758" width="13.125" customWidth="1"/>
    <col min="10759" max="10759" width="12.75" customWidth="1"/>
    <col min="10760" max="10760" width="11.25" bestFit="1" customWidth="1"/>
    <col min="10761" max="10761" width="15.375" customWidth="1"/>
    <col min="10762" max="10762" width="21.625" customWidth="1"/>
    <col min="11008" max="11008" width="5.25" customWidth="1"/>
    <col min="11009" max="11009" width="42.25" customWidth="1"/>
    <col min="11010" max="11010" width="13.125" customWidth="1"/>
    <col min="11011" max="11011" width="13.625" bestFit="1" customWidth="1"/>
    <col min="11012" max="11012" width="12" customWidth="1"/>
    <col min="11013" max="11013" width="10.875" bestFit="1" customWidth="1"/>
    <col min="11014" max="11014" width="13.125" customWidth="1"/>
    <col min="11015" max="11015" width="12.75" customWidth="1"/>
    <col min="11016" max="11016" width="11.25" bestFit="1" customWidth="1"/>
    <col min="11017" max="11017" width="15.375" customWidth="1"/>
    <col min="11018" max="11018" width="21.625" customWidth="1"/>
    <col min="11264" max="11264" width="5.25" customWidth="1"/>
    <col min="11265" max="11265" width="42.25" customWidth="1"/>
    <col min="11266" max="11266" width="13.125" customWidth="1"/>
    <col min="11267" max="11267" width="13.625" bestFit="1" customWidth="1"/>
    <col min="11268" max="11268" width="12" customWidth="1"/>
    <col min="11269" max="11269" width="10.875" bestFit="1" customWidth="1"/>
    <col min="11270" max="11270" width="13.125" customWidth="1"/>
    <col min="11271" max="11271" width="12.75" customWidth="1"/>
    <col min="11272" max="11272" width="11.25" bestFit="1" customWidth="1"/>
    <col min="11273" max="11273" width="15.375" customWidth="1"/>
    <col min="11274" max="11274" width="21.625" customWidth="1"/>
    <col min="11520" max="11520" width="5.25" customWidth="1"/>
    <col min="11521" max="11521" width="42.25" customWidth="1"/>
    <col min="11522" max="11522" width="13.125" customWidth="1"/>
    <col min="11523" max="11523" width="13.625" bestFit="1" customWidth="1"/>
    <col min="11524" max="11524" width="12" customWidth="1"/>
    <col min="11525" max="11525" width="10.875" bestFit="1" customWidth="1"/>
    <col min="11526" max="11526" width="13.125" customWidth="1"/>
    <col min="11527" max="11527" width="12.75" customWidth="1"/>
    <col min="11528" max="11528" width="11.25" bestFit="1" customWidth="1"/>
    <col min="11529" max="11529" width="15.375" customWidth="1"/>
    <col min="11530" max="11530" width="21.625" customWidth="1"/>
    <col min="11776" max="11776" width="5.25" customWidth="1"/>
    <col min="11777" max="11777" width="42.25" customWidth="1"/>
    <col min="11778" max="11778" width="13.125" customWidth="1"/>
    <col min="11779" max="11779" width="13.625" bestFit="1" customWidth="1"/>
    <col min="11780" max="11780" width="12" customWidth="1"/>
    <col min="11781" max="11781" width="10.875" bestFit="1" customWidth="1"/>
    <col min="11782" max="11782" width="13.125" customWidth="1"/>
    <col min="11783" max="11783" width="12.75" customWidth="1"/>
    <col min="11784" max="11784" width="11.25" bestFit="1" customWidth="1"/>
    <col min="11785" max="11785" width="15.375" customWidth="1"/>
    <col min="11786" max="11786" width="21.625" customWidth="1"/>
    <col min="12032" max="12032" width="5.25" customWidth="1"/>
    <col min="12033" max="12033" width="42.25" customWidth="1"/>
    <col min="12034" max="12034" width="13.125" customWidth="1"/>
    <col min="12035" max="12035" width="13.625" bestFit="1" customWidth="1"/>
    <col min="12036" max="12036" width="12" customWidth="1"/>
    <col min="12037" max="12037" width="10.875" bestFit="1" customWidth="1"/>
    <col min="12038" max="12038" width="13.125" customWidth="1"/>
    <col min="12039" max="12039" width="12.75" customWidth="1"/>
    <col min="12040" max="12040" width="11.25" bestFit="1" customWidth="1"/>
    <col min="12041" max="12041" width="15.375" customWidth="1"/>
    <col min="12042" max="12042" width="21.625" customWidth="1"/>
    <col min="12288" max="12288" width="5.25" customWidth="1"/>
    <col min="12289" max="12289" width="42.25" customWidth="1"/>
    <col min="12290" max="12290" width="13.125" customWidth="1"/>
    <col min="12291" max="12291" width="13.625" bestFit="1" customWidth="1"/>
    <col min="12292" max="12292" width="12" customWidth="1"/>
    <col min="12293" max="12293" width="10.875" bestFit="1" customWidth="1"/>
    <col min="12294" max="12294" width="13.125" customWidth="1"/>
    <col min="12295" max="12295" width="12.75" customWidth="1"/>
    <col min="12296" max="12296" width="11.25" bestFit="1" customWidth="1"/>
    <col min="12297" max="12297" width="15.375" customWidth="1"/>
    <col min="12298" max="12298" width="21.625" customWidth="1"/>
    <col min="12544" max="12544" width="5.25" customWidth="1"/>
    <col min="12545" max="12545" width="42.25" customWidth="1"/>
    <col min="12546" max="12546" width="13.125" customWidth="1"/>
    <col min="12547" max="12547" width="13.625" bestFit="1" customWidth="1"/>
    <col min="12548" max="12548" width="12" customWidth="1"/>
    <col min="12549" max="12549" width="10.875" bestFit="1" customWidth="1"/>
    <col min="12550" max="12550" width="13.125" customWidth="1"/>
    <col min="12551" max="12551" width="12.75" customWidth="1"/>
    <col min="12552" max="12552" width="11.25" bestFit="1" customWidth="1"/>
    <col min="12553" max="12553" width="15.375" customWidth="1"/>
    <col min="12554" max="12554" width="21.625" customWidth="1"/>
    <col min="12800" max="12800" width="5.25" customWidth="1"/>
    <col min="12801" max="12801" width="42.25" customWidth="1"/>
    <col min="12802" max="12802" width="13.125" customWidth="1"/>
    <col min="12803" max="12803" width="13.625" bestFit="1" customWidth="1"/>
    <col min="12804" max="12804" width="12" customWidth="1"/>
    <col min="12805" max="12805" width="10.875" bestFit="1" customWidth="1"/>
    <col min="12806" max="12806" width="13.125" customWidth="1"/>
    <col min="12807" max="12807" width="12.75" customWidth="1"/>
    <col min="12808" max="12808" width="11.25" bestFit="1" customWidth="1"/>
    <col min="12809" max="12809" width="15.375" customWidth="1"/>
    <col min="12810" max="12810" width="21.625" customWidth="1"/>
    <col min="13056" max="13056" width="5.25" customWidth="1"/>
    <col min="13057" max="13057" width="42.25" customWidth="1"/>
    <col min="13058" max="13058" width="13.125" customWidth="1"/>
    <col min="13059" max="13059" width="13.625" bestFit="1" customWidth="1"/>
    <col min="13060" max="13060" width="12" customWidth="1"/>
    <col min="13061" max="13061" width="10.875" bestFit="1" customWidth="1"/>
    <col min="13062" max="13062" width="13.125" customWidth="1"/>
    <col min="13063" max="13063" width="12.75" customWidth="1"/>
    <col min="13064" max="13064" width="11.25" bestFit="1" customWidth="1"/>
    <col min="13065" max="13065" width="15.375" customWidth="1"/>
    <col min="13066" max="13066" width="21.625" customWidth="1"/>
    <col min="13312" max="13312" width="5.25" customWidth="1"/>
    <col min="13313" max="13313" width="42.25" customWidth="1"/>
    <col min="13314" max="13314" width="13.125" customWidth="1"/>
    <col min="13315" max="13315" width="13.625" bestFit="1" customWidth="1"/>
    <col min="13316" max="13316" width="12" customWidth="1"/>
    <col min="13317" max="13317" width="10.875" bestFit="1" customWidth="1"/>
    <col min="13318" max="13318" width="13.125" customWidth="1"/>
    <col min="13319" max="13319" width="12.75" customWidth="1"/>
    <col min="13320" max="13320" width="11.25" bestFit="1" customWidth="1"/>
    <col min="13321" max="13321" width="15.375" customWidth="1"/>
    <col min="13322" max="13322" width="21.625" customWidth="1"/>
    <col min="13568" max="13568" width="5.25" customWidth="1"/>
    <col min="13569" max="13569" width="42.25" customWidth="1"/>
    <col min="13570" max="13570" width="13.125" customWidth="1"/>
    <col min="13571" max="13571" width="13.625" bestFit="1" customWidth="1"/>
    <col min="13572" max="13572" width="12" customWidth="1"/>
    <col min="13573" max="13573" width="10.875" bestFit="1" customWidth="1"/>
    <col min="13574" max="13574" width="13.125" customWidth="1"/>
    <col min="13575" max="13575" width="12.75" customWidth="1"/>
    <col min="13576" max="13576" width="11.25" bestFit="1" customWidth="1"/>
    <col min="13577" max="13577" width="15.375" customWidth="1"/>
    <col min="13578" max="13578" width="21.625" customWidth="1"/>
    <col min="13824" max="13824" width="5.25" customWidth="1"/>
    <col min="13825" max="13825" width="42.25" customWidth="1"/>
    <col min="13826" max="13826" width="13.125" customWidth="1"/>
    <col min="13827" max="13827" width="13.625" bestFit="1" customWidth="1"/>
    <col min="13828" max="13828" width="12" customWidth="1"/>
    <col min="13829" max="13829" width="10.875" bestFit="1" customWidth="1"/>
    <col min="13830" max="13830" width="13.125" customWidth="1"/>
    <col min="13831" max="13831" width="12.75" customWidth="1"/>
    <col min="13832" max="13832" width="11.25" bestFit="1" customWidth="1"/>
    <col min="13833" max="13833" width="15.375" customWidth="1"/>
    <col min="13834" max="13834" width="21.625" customWidth="1"/>
    <col min="14080" max="14080" width="5.25" customWidth="1"/>
    <col min="14081" max="14081" width="42.25" customWidth="1"/>
    <col min="14082" max="14082" width="13.125" customWidth="1"/>
    <col min="14083" max="14083" width="13.625" bestFit="1" customWidth="1"/>
    <col min="14084" max="14084" width="12" customWidth="1"/>
    <col min="14085" max="14085" width="10.875" bestFit="1" customWidth="1"/>
    <col min="14086" max="14086" width="13.125" customWidth="1"/>
    <col min="14087" max="14087" width="12.75" customWidth="1"/>
    <col min="14088" max="14088" width="11.25" bestFit="1" customWidth="1"/>
    <col min="14089" max="14089" width="15.375" customWidth="1"/>
    <col min="14090" max="14090" width="21.625" customWidth="1"/>
    <col min="14336" max="14336" width="5.25" customWidth="1"/>
    <col min="14337" max="14337" width="42.25" customWidth="1"/>
    <col min="14338" max="14338" width="13.125" customWidth="1"/>
    <col min="14339" max="14339" width="13.625" bestFit="1" customWidth="1"/>
    <col min="14340" max="14340" width="12" customWidth="1"/>
    <col min="14341" max="14341" width="10.875" bestFit="1" customWidth="1"/>
    <col min="14342" max="14342" width="13.125" customWidth="1"/>
    <col min="14343" max="14343" width="12.75" customWidth="1"/>
    <col min="14344" max="14344" width="11.25" bestFit="1" customWidth="1"/>
    <col min="14345" max="14345" width="15.375" customWidth="1"/>
    <col min="14346" max="14346" width="21.625" customWidth="1"/>
    <col min="14592" max="14592" width="5.25" customWidth="1"/>
    <col min="14593" max="14593" width="42.25" customWidth="1"/>
    <col min="14594" max="14594" width="13.125" customWidth="1"/>
    <col min="14595" max="14595" width="13.625" bestFit="1" customWidth="1"/>
    <col min="14596" max="14596" width="12" customWidth="1"/>
    <col min="14597" max="14597" width="10.875" bestFit="1" customWidth="1"/>
    <col min="14598" max="14598" width="13.125" customWidth="1"/>
    <col min="14599" max="14599" width="12.75" customWidth="1"/>
    <col min="14600" max="14600" width="11.25" bestFit="1" customWidth="1"/>
    <col min="14601" max="14601" width="15.375" customWidth="1"/>
    <col min="14602" max="14602" width="21.625" customWidth="1"/>
    <col min="14848" max="14848" width="5.25" customWidth="1"/>
    <col min="14849" max="14849" width="42.25" customWidth="1"/>
    <col min="14850" max="14850" width="13.125" customWidth="1"/>
    <col min="14851" max="14851" width="13.625" bestFit="1" customWidth="1"/>
    <col min="14852" max="14852" width="12" customWidth="1"/>
    <col min="14853" max="14853" width="10.875" bestFit="1" customWidth="1"/>
    <col min="14854" max="14854" width="13.125" customWidth="1"/>
    <col min="14855" max="14855" width="12.75" customWidth="1"/>
    <col min="14856" max="14856" width="11.25" bestFit="1" customWidth="1"/>
    <col min="14857" max="14857" width="15.375" customWidth="1"/>
    <col min="14858" max="14858" width="21.625" customWidth="1"/>
    <col min="15104" max="15104" width="5.25" customWidth="1"/>
    <col min="15105" max="15105" width="42.25" customWidth="1"/>
    <col min="15106" max="15106" width="13.125" customWidth="1"/>
    <col min="15107" max="15107" width="13.625" bestFit="1" customWidth="1"/>
    <col min="15108" max="15108" width="12" customWidth="1"/>
    <col min="15109" max="15109" width="10.875" bestFit="1" customWidth="1"/>
    <col min="15110" max="15110" width="13.125" customWidth="1"/>
    <col min="15111" max="15111" width="12.75" customWidth="1"/>
    <col min="15112" max="15112" width="11.25" bestFit="1" customWidth="1"/>
    <col min="15113" max="15113" width="15.375" customWidth="1"/>
    <col min="15114" max="15114" width="21.625" customWidth="1"/>
    <col min="15360" max="15360" width="5.25" customWidth="1"/>
    <col min="15361" max="15361" width="42.25" customWidth="1"/>
    <col min="15362" max="15362" width="13.125" customWidth="1"/>
    <col min="15363" max="15363" width="13.625" bestFit="1" customWidth="1"/>
    <col min="15364" max="15364" width="12" customWidth="1"/>
    <col min="15365" max="15365" width="10.875" bestFit="1" customWidth="1"/>
    <col min="15366" max="15366" width="13.125" customWidth="1"/>
    <col min="15367" max="15367" width="12.75" customWidth="1"/>
    <col min="15368" max="15368" width="11.25" bestFit="1" customWidth="1"/>
    <col min="15369" max="15369" width="15.375" customWidth="1"/>
    <col min="15370" max="15370" width="21.625" customWidth="1"/>
    <col min="15616" max="15616" width="5.25" customWidth="1"/>
    <col min="15617" max="15617" width="42.25" customWidth="1"/>
    <col min="15618" max="15618" width="13.125" customWidth="1"/>
    <col min="15619" max="15619" width="13.625" bestFit="1" customWidth="1"/>
    <col min="15620" max="15620" width="12" customWidth="1"/>
    <col min="15621" max="15621" width="10.875" bestFit="1" customWidth="1"/>
    <col min="15622" max="15622" width="13.125" customWidth="1"/>
    <col min="15623" max="15623" width="12.75" customWidth="1"/>
    <col min="15624" max="15624" width="11.25" bestFit="1" customWidth="1"/>
    <col min="15625" max="15625" width="15.375" customWidth="1"/>
    <col min="15626" max="15626" width="21.625" customWidth="1"/>
    <col min="15872" max="15872" width="5.25" customWidth="1"/>
    <col min="15873" max="15873" width="42.25" customWidth="1"/>
    <col min="15874" max="15874" width="13.125" customWidth="1"/>
    <col min="15875" max="15875" width="13.625" bestFit="1" customWidth="1"/>
    <col min="15876" max="15876" width="12" customWidth="1"/>
    <col min="15877" max="15877" width="10.875" bestFit="1" customWidth="1"/>
    <col min="15878" max="15878" width="13.125" customWidth="1"/>
    <col min="15879" max="15879" width="12.75" customWidth="1"/>
    <col min="15880" max="15880" width="11.25" bestFit="1" customWidth="1"/>
    <col min="15881" max="15881" width="15.375" customWidth="1"/>
    <col min="15882" max="15882" width="21.625" customWidth="1"/>
    <col min="16128" max="16128" width="5.25" customWidth="1"/>
    <col min="16129" max="16129" width="42.25" customWidth="1"/>
    <col min="16130" max="16130" width="13.125" customWidth="1"/>
    <col min="16131" max="16131" width="13.625" bestFit="1" customWidth="1"/>
    <col min="16132" max="16132" width="12" customWidth="1"/>
    <col min="16133" max="16133" width="10.875" bestFit="1" customWidth="1"/>
    <col min="16134" max="16134" width="13.125" customWidth="1"/>
    <col min="16135" max="16135" width="12.75" customWidth="1"/>
    <col min="16136" max="16136" width="11.25" bestFit="1" customWidth="1"/>
    <col min="16137" max="16137" width="15.375" customWidth="1"/>
    <col min="16138" max="16138" width="21.625" customWidth="1"/>
  </cols>
  <sheetData>
    <row r="2" spans="1:9" ht="32.25" customHeight="1">
      <c r="A2" s="518" t="s">
        <v>1024</v>
      </c>
      <c r="B2" s="518"/>
      <c r="C2" s="518"/>
      <c r="D2" s="518"/>
      <c r="E2" s="518"/>
      <c r="F2" s="518"/>
      <c r="G2" s="1"/>
      <c r="H2" s="1"/>
    </row>
    <row r="3" spans="1:9" s="1" customFormat="1" ht="21.75" customHeight="1">
      <c r="A3" s="1" t="s">
        <v>27</v>
      </c>
      <c r="H3" s="429" t="s">
        <v>0</v>
      </c>
    </row>
    <row r="4" spans="1:9" ht="90" customHeight="1">
      <c r="A4" s="405" t="s">
        <v>1</v>
      </c>
      <c r="B4" s="405" t="s">
        <v>2</v>
      </c>
      <c r="C4" s="405" t="s">
        <v>357</v>
      </c>
      <c r="D4" s="405" t="s">
        <v>359</v>
      </c>
      <c r="E4" s="405" t="s">
        <v>366</v>
      </c>
      <c r="F4" s="405" t="s">
        <v>380</v>
      </c>
      <c r="G4" s="405" t="s">
        <v>360</v>
      </c>
      <c r="H4" s="411" t="s">
        <v>335</v>
      </c>
      <c r="I4"/>
    </row>
    <row r="5" spans="1:9" s="424" customFormat="1" ht="11.25">
      <c r="A5" s="420">
        <v>1</v>
      </c>
      <c r="B5" s="420">
        <v>2</v>
      </c>
      <c r="C5" s="420">
        <v>3</v>
      </c>
      <c r="D5" s="420">
        <v>4</v>
      </c>
      <c r="E5" s="420">
        <v>5</v>
      </c>
      <c r="F5" s="420">
        <v>6</v>
      </c>
      <c r="G5" s="420">
        <v>7</v>
      </c>
      <c r="H5" s="418">
        <v>8</v>
      </c>
    </row>
    <row r="6" spans="1:9" ht="18" customHeight="1">
      <c r="A6" s="222">
        <v>1</v>
      </c>
      <c r="B6" s="222" t="s">
        <v>381</v>
      </c>
      <c r="C6" s="274">
        <f t="shared" ref="C6:H6" si="0">SUM(C7:C11)</f>
        <v>140870</v>
      </c>
      <c r="D6" s="274">
        <f t="shared" si="0"/>
        <v>11908</v>
      </c>
      <c r="E6" s="274">
        <f t="shared" si="0"/>
        <v>126189</v>
      </c>
      <c r="F6" s="274">
        <f t="shared" si="0"/>
        <v>387934</v>
      </c>
      <c r="G6" s="274">
        <f t="shared" si="0"/>
        <v>209895</v>
      </c>
      <c r="H6" s="274">
        <f t="shared" si="0"/>
        <v>876796</v>
      </c>
      <c r="I6"/>
    </row>
    <row r="7" spans="1:9" ht="37.5" customHeight="1">
      <c r="A7" s="275" t="s">
        <v>33</v>
      </c>
      <c r="B7" s="222" t="s">
        <v>795</v>
      </c>
      <c r="C7" s="31">
        <v>0</v>
      </c>
      <c r="D7" s="31">
        <v>0</v>
      </c>
      <c r="E7" s="31">
        <v>0</v>
      </c>
      <c r="F7" s="31">
        <v>0</v>
      </c>
      <c r="G7" s="31">
        <v>0</v>
      </c>
      <c r="H7" s="31">
        <v>0</v>
      </c>
      <c r="I7"/>
    </row>
    <row r="8" spans="1:9" ht="18" customHeight="1">
      <c r="A8" s="275" t="s">
        <v>35</v>
      </c>
      <c r="B8" s="222" t="s">
        <v>383</v>
      </c>
      <c r="C8" s="31">
        <v>0</v>
      </c>
      <c r="D8" s="31">
        <v>0</v>
      </c>
      <c r="E8" s="31">
        <v>0</v>
      </c>
      <c r="F8" s="31">
        <v>0</v>
      </c>
      <c r="G8" s="31">
        <v>0</v>
      </c>
      <c r="H8" s="31">
        <v>0</v>
      </c>
      <c r="I8"/>
    </row>
    <row r="9" spans="1:9" ht="18" customHeight="1">
      <c r="A9" s="275" t="s">
        <v>384</v>
      </c>
      <c r="B9" s="222" t="s">
        <v>385</v>
      </c>
      <c r="C9" s="274">
        <f>124173+12508</f>
        <v>136681</v>
      </c>
      <c r="D9" s="31">
        <v>0</v>
      </c>
      <c r="E9" s="31">
        <v>0</v>
      </c>
      <c r="F9" s="31">
        <v>0</v>
      </c>
      <c r="G9" s="31">
        <v>0</v>
      </c>
      <c r="H9" s="49">
        <f>SUM(C9:G9)</f>
        <v>136681</v>
      </c>
      <c r="I9"/>
    </row>
    <row r="10" spans="1:9" ht="18" customHeight="1">
      <c r="A10" s="275" t="s">
        <v>386</v>
      </c>
      <c r="B10" s="222" t="s">
        <v>387</v>
      </c>
      <c r="C10" s="274">
        <v>4189</v>
      </c>
      <c r="D10" s="274">
        <v>11908</v>
      </c>
      <c r="E10" s="31">
        <v>0</v>
      </c>
      <c r="F10" s="31">
        <v>0</v>
      </c>
      <c r="G10" s="31">
        <v>0</v>
      </c>
      <c r="H10" s="49">
        <v>16097</v>
      </c>
      <c r="I10"/>
    </row>
    <row r="11" spans="1:9" ht="18" customHeight="1">
      <c r="A11" s="275" t="s">
        <v>388</v>
      </c>
      <c r="B11" s="222" t="s">
        <v>389</v>
      </c>
      <c r="C11" s="31">
        <v>0</v>
      </c>
      <c r="D11" s="31">
        <v>0</v>
      </c>
      <c r="E11" s="175">
        <f>120347+5842</f>
        <v>126189</v>
      </c>
      <c r="F11" s="175">
        <f>383069+4865</f>
        <v>387934</v>
      </c>
      <c r="G11" s="274">
        <v>209895</v>
      </c>
      <c r="H11" s="49">
        <f>SUM(C11:G11)</f>
        <v>724018</v>
      </c>
      <c r="I11"/>
    </row>
    <row r="12" spans="1:9" ht="18" customHeight="1">
      <c r="A12" s="275">
        <v>2</v>
      </c>
      <c r="B12" s="222" t="s">
        <v>390</v>
      </c>
      <c r="C12" s="276">
        <v>168</v>
      </c>
      <c r="D12" s="274">
        <v>2185</v>
      </c>
      <c r="E12" s="276">
        <v>13155</v>
      </c>
      <c r="F12" s="276">
        <v>38674.193089999942</v>
      </c>
      <c r="G12" s="274">
        <v>26197</v>
      </c>
      <c r="H12" s="49">
        <v>80378.964409999942</v>
      </c>
      <c r="I12"/>
    </row>
    <row r="13" spans="1:9" ht="18" customHeight="1">
      <c r="A13" s="275" t="s">
        <v>142</v>
      </c>
      <c r="B13" s="222" t="s">
        <v>796</v>
      </c>
      <c r="C13" s="31">
        <v>0</v>
      </c>
      <c r="D13" s="274">
        <v>1326</v>
      </c>
      <c r="E13" s="274">
        <v>4607.7713199999989</v>
      </c>
      <c r="F13" s="274">
        <v>19439</v>
      </c>
      <c r="G13" s="274">
        <v>12536</v>
      </c>
      <c r="H13" s="49">
        <v>37909</v>
      </c>
      <c r="I13"/>
    </row>
    <row r="14" spans="1:9" ht="18" customHeight="1">
      <c r="A14" s="275" t="s">
        <v>141</v>
      </c>
      <c r="B14" s="222" t="s">
        <v>797</v>
      </c>
      <c r="C14" s="274">
        <v>168</v>
      </c>
      <c r="D14" s="274">
        <v>859</v>
      </c>
      <c r="E14" s="274">
        <v>8547</v>
      </c>
      <c r="F14" s="274">
        <v>19235</v>
      </c>
      <c r="G14" s="274">
        <v>13661</v>
      </c>
      <c r="H14" s="49">
        <v>42470</v>
      </c>
      <c r="I14"/>
    </row>
    <row r="15" spans="1:9" ht="18" customHeight="1">
      <c r="A15" s="275" t="s">
        <v>371</v>
      </c>
      <c r="B15" s="222" t="s">
        <v>798</v>
      </c>
      <c r="C15" s="31">
        <v>0</v>
      </c>
      <c r="D15" s="31">
        <v>0</v>
      </c>
      <c r="E15" s="31">
        <v>0</v>
      </c>
      <c r="F15" s="31">
        <v>0</v>
      </c>
      <c r="G15" s="31">
        <v>0</v>
      </c>
      <c r="H15" s="31">
        <v>0</v>
      </c>
      <c r="I15"/>
    </row>
    <row r="16" spans="1:9" ht="18" customHeight="1">
      <c r="A16" s="275" t="s">
        <v>375</v>
      </c>
      <c r="B16" s="222" t="s">
        <v>799</v>
      </c>
      <c r="C16" s="31">
        <v>0</v>
      </c>
      <c r="D16" s="31">
        <v>0</v>
      </c>
      <c r="E16" s="31">
        <v>0</v>
      </c>
      <c r="F16" s="31">
        <v>0</v>
      </c>
      <c r="G16" s="31">
        <v>0</v>
      </c>
      <c r="H16" s="31">
        <v>0</v>
      </c>
      <c r="I16"/>
    </row>
    <row r="17" spans="1:9" ht="18" customHeight="1">
      <c r="A17" s="275" t="s">
        <v>377</v>
      </c>
      <c r="B17" s="222" t="s">
        <v>395</v>
      </c>
      <c r="C17" s="31">
        <v>0</v>
      </c>
      <c r="D17" s="31">
        <v>0</v>
      </c>
      <c r="E17" s="31">
        <v>0</v>
      </c>
      <c r="F17" s="31">
        <v>0</v>
      </c>
      <c r="G17" s="31">
        <v>0</v>
      </c>
      <c r="H17" s="31">
        <v>0</v>
      </c>
      <c r="I17"/>
    </row>
    <row r="18" spans="1:9" ht="18" customHeight="1">
      <c r="A18" s="275">
        <v>3</v>
      </c>
      <c r="B18" s="222" t="s">
        <v>396</v>
      </c>
      <c r="C18" s="274">
        <v>12965</v>
      </c>
      <c r="D18" s="274">
        <v>1386</v>
      </c>
      <c r="E18" s="274">
        <v>100129</v>
      </c>
      <c r="F18" s="274">
        <v>141388</v>
      </c>
      <c r="G18" s="274">
        <v>28873</v>
      </c>
      <c r="H18" s="49">
        <v>284741</v>
      </c>
      <c r="I18"/>
    </row>
    <row r="19" spans="1:9" ht="18" customHeight="1">
      <c r="A19" s="275" t="s">
        <v>22</v>
      </c>
      <c r="B19" s="222" t="s">
        <v>796</v>
      </c>
      <c r="C19" s="31">
        <v>0</v>
      </c>
      <c r="D19" s="31">
        <v>0</v>
      </c>
      <c r="E19" s="31">
        <v>0</v>
      </c>
      <c r="F19" s="31">
        <v>0</v>
      </c>
      <c r="G19" s="31">
        <v>0</v>
      </c>
      <c r="H19" s="31">
        <v>0</v>
      </c>
      <c r="I19"/>
    </row>
    <row r="20" spans="1:9" ht="18" customHeight="1">
      <c r="A20" s="275" t="s">
        <v>24</v>
      </c>
      <c r="B20" s="222" t="s">
        <v>800</v>
      </c>
      <c r="C20" s="274">
        <v>19</v>
      </c>
      <c r="D20" s="274">
        <v>308</v>
      </c>
      <c r="E20" s="31">
        <v>0</v>
      </c>
      <c r="F20" s="274">
        <v>443</v>
      </c>
      <c r="G20" s="274">
        <v>998</v>
      </c>
      <c r="H20" s="49">
        <v>1768</v>
      </c>
      <c r="I20"/>
    </row>
    <row r="21" spans="1:9" ht="18" customHeight="1">
      <c r="A21" s="275" t="s">
        <v>398</v>
      </c>
      <c r="B21" s="222" t="s">
        <v>798</v>
      </c>
      <c r="C21" s="274">
        <v>38</v>
      </c>
      <c r="D21" s="274">
        <v>861</v>
      </c>
      <c r="E21" s="274">
        <v>5088</v>
      </c>
      <c r="F21" s="274">
        <v>11792</v>
      </c>
      <c r="G21" s="274">
        <v>13473</v>
      </c>
      <c r="H21" s="49">
        <v>31252</v>
      </c>
      <c r="I21"/>
    </row>
    <row r="22" spans="1:9" ht="18" customHeight="1">
      <c r="A22" s="275" t="s">
        <v>399</v>
      </c>
      <c r="B22" s="222" t="s">
        <v>799</v>
      </c>
      <c r="C22" s="31">
        <v>0</v>
      </c>
      <c r="D22" s="274">
        <v>217</v>
      </c>
      <c r="E22" s="274">
        <v>4805</v>
      </c>
      <c r="F22" s="274">
        <v>10258</v>
      </c>
      <c r="G22" s="274">
        <v>10096</v>
      </c>
      <c r="H22" s="49">
        <v>25376</v>
      </c>
      <c r="I22"/>
    </row>
    <row r="23" spans="1:9" ht="18" customHeight="1">
      <c r="A23" s="275" t="s">
        <v>400</v>
      </c>
      <c r="B23" s="222" t="s">
        <v>401</v>
      </c>
      <c r="C23" s="274">
        <v>12908</v>
      </c>
      <c r="D23" s="31">
        <v>0</v>
      </c>
      <c r="E23" s="274">
        <v>90236</v>
      </c>
      <c r="F23" s="274">
        <v>118895</v>
      </c>
      <c r="G23" s="274">
        <v>4306</v>
      </c>
      <c r="H23" s="49">
        <v>226345</v>
      </c>
      <c r="I23"/>
    </row>
    <row r="24" spans="1:9" ht="18" customHeight="1">
      <c r="A24" s="275">
        <v>4</v>
      </c>
      <c r="B24" s="222" t="s">
        <v>402</v>
      </c>
      <c r="C24" s="274">
        <f t="shared" ref="C24:H24" si="1">SUM(C6,C12,C18)</f>
        <v>154003</v>
      </c>
      <c r="D24" s="274">
        <f t="shared" si="1"/>
        <v>15479</v>
      </c>
      <c r="E24" s="274">
        <f t="shared" si="1"/>
        <v>239473</v>
      </c>
      <c r="F24" s="274">
        <f t="shared" si="1"/>
        <v>567996.19308999996</v>
      </c>
      <c r="G24" s="274">
        <f t="shared" si="1"/>
        <v>264965</v>
      </c>
      <c r="H24" s="274">
        <f t="shared" si="1"/>
        <v>1241915.96441</v>
      </c>
      <c r="I24"/>
    </row>
    <row r="25" spans="1:9" ht="18" customHeight="1">
      <c r="A25" s="275">
        <v>5</v>
      </c>
      <c r="B25" s="222" t="s">
        <v>403</v>
      </c>
      <c r="C25" s="274">
        <v>-13202</v>
      </c>
      <c r="D25" s="274">
        <v>-832</v>
      </c>
      <c r="E25" s="274">
        <v>-55892</v>
      </c>
      <c r="F25" s="274">
        <v>-92350</v>
      </c>
      <c r="G25" s="274">
        <v>-28965</v>
      </c>
      <c r="H25" s="49">
        <v>-191241</v>
      </c>
      <c r="I25"/>
    </row>
    <row r="26" spans="1:9" ht="18" customHeight="1">
      <c r="A26" s="275">
        <v>6</v>
      </c>
      <c r="B26" s="56" t="s">
        <v>404</v>
      </c>
      <c r="C26" s="274">
        <v>140801</v>
      </c>
      <c r="D26" s="274">
        <v>14647</v>
      </c>
      <c r="E26" s="49">
        <v>183581</v>
      </c>
      <c r="F26" s="274">
        <v>475646</v>
      </c>
      <c r="G26" s="274">
        <v>236000</v>
      </c>
      <c r="H26" s="49">
        <v>1050674.7713200001</v>
      </c>
      <c r="I26"/>
    </row>
    <row r="75" spans="1:1">
      <c r="A75" s="16" t="s">
        <v>17</v>
      </c>
    </row>
  </sheetData>
  <sheetProtection selectLockedCells="1" selectUnlockedCells="1"/>
  <mergeCells count="1">
    <mergeCell ref="A2:F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tabColor rgb="FF7030A0"/>
  </sheetPr>
  <dimension ref="A2:J82"/>
  <sheetViews>
    <sheetView workbookViewId="0">
      <selection sqref="A1:I29"/>
    </sheetView>
  </sheetViews>
  <sheetFormatPr defaultColWidth="10.75" defaultRowHeight="13.5"/>
  <cols>
    <col min="1" max="1" width="5.25" customWidth="1"/>
    <col min="2" max="2" width="42.25" customWidth="1"/>
    <col min="4" max="4" width="11.875" bestFit="1" customWidth="1"/>
    <col min="8" max="8" width="10.875" bestFit="1" customWidth="1"/>
    <col min="9" max="9" width="13" bestFit="1" customWidth="1"/>
    <col min="10" max="10" width="12.5" style="160" customWidth="1"/>
    <col min="11" max="11" width="13.375" customWidth="1"/>
    <col min="256" max="256" width="5.25" customWidth="1"/>
    <col min="257" max="257" width="42.25" customWidth="1"/>
    <col min="259" max="259" width="11.875" bestFit="1" customWidth="1"/>
    <col min="263" max="263" width="10.875" bestFit="1" customWidth="1"/>
    <col min="265" max="265" width="13" bestFit="1" customWidth="1"/>
    <col min="266" max="266" width="12.5" customWidth="1"/>
    <col min="267" max="267" width="13.375" customWidth="1"/>
    <col min="512" max="512" width="5.25" customWidth="1"/>
    <col min="513" max="513" width="42.25" customWidth="1"/>
    <col min="515" max="515" width="11.875" bestFit="1" customWidth="1"/>
    <col min="519" max="519" width="10.875" bestFit="1" customWidth="1"/>
    <col min="521" max="521" width="13" bestFit="1" customWidth="1"/>
    <col min="522" max="522" width="12.5" customWidth="1"/>
    <col min="523" max="523" width="13.375" customWidth="1"/>
    <col min="768" max="768" width="5.25" customWidth="1"/>
    <col min="769" max="769" width="42.25" customWidth="1"/>
    <col min="771" max="771" width="11.875" bestFit="1" customWidth="1"/>
    <col min="775" max="775" width="10.875" bestFit="1" customWidth="1"/>
    <col min="777" max="777" width="13" bestFit="1" customWidth="1"/>
    <col min="778" max="778" width="12.5" customWidth="1"/>
    <col min="779" max="779" width="13.375" customWidth="1"/>
    <col min="1024" max="1024" width="5.25" customWidth="1"/>
    <col min="1025" max="1025" width="42.25" customWidth="1"/>
    <col min="1027" max="1027" width="11.875" bestFit="1" customWidth="1"/>
    <col min="1031" max="1031" width="10.875" bestFit="1" customWidth="1"/>
    <col min="1033" max="1033" width="13" bestFit="1" customWidth="1"/>
    <col min="1034" max="1034" width="12.5" customWidth="1"/>
    <col min="1035" max="1035" width="13.375" customWidth="1"/>
    <col min="1280" max="1280" width="5.25" customWidth="1"/>
    <col min="1281" max="1281" width="42.25" customWidth="1"/>
    <col min="1283" max="1283" width="11.875" bestFit="1" customWidth="1"/>
    <col min="1287" max="1287" width="10.875" bestFit="1" customWidth="1"/>
    <col min="1289" max="1289" width="13" bestFit="1" customWidth="1"/>
    <col min="1290" max="1290" width="12.5" customWidth="1"/>
    <col min="1291" max="1291" width="13.375" customWidth="1"/>
    <col min="1536" max="1536" width="5.25" customWidth="1"/>
    <col min="1537" max="1537" width="42.25" customWidth="1"/>
    <col min="1539" max="1539" width="11.875" bestFit="1" customWidth="1"/>
    <col min="1543" max="1543" width="10.875" bestFit="1" customWidth="1"/>
    <col min="1545" max="1545" width="13" bestFit="1" customWidth="1"/>
    <col min="1546" max="1546" width="12.5" customWidth="1"/>
    <col min="1547" max="1547" width="13.375" customWidth="1"/>
    <col min="1792" max="1792" width="5.25" customWidth="1"/>
    <col min="1793" max="1793" width="42.25" customWidth="1"/>
    <col min="1795" max="1795" width="11.875" bestFit="1" customWidth="1"/>
    <col min="1799" max="1799" width="10.875" bestFit="1" customWidth="1"/>
    <col min="1801" max="1801" width="13" bestFit="1" customWidth="1"/>
    <col min="1802" max="1802" width="12.5" customWidth="1"/>
    <col min="1803" max="1803" width="13.375" customWidth="1"/>
    <col min="2048" max="2048" width="5.25" customWidth="1"/>
    <col min="2049" max="2049" width="42.25" customWidth="1"/>
    <col min="2051" max="2051" width="11.875" bestFit="1" customWidth="1"/>
    <col min="2055" max="2055" width="10.875" bestFit="1" customWidth="1"/>
    <col min="2057" max="2057" width="13" bestFit="1" customWidth="1"/>
    <col min="2058" max="2058" width="12.5" customWidth="1"/>
    <col min="2059" max="2059" width="13.375" customWidth="1"/>
    <col min="2304" max="2304" width="5.25" customWidth="1"/>
    <col min="2305" max="2305" width="42.25" customWidth="1"/>
    <col min="2307" max="2307" width="11.875" bestFit="1" customWidth="1"/>
    <col min="2311" max="2311" width="10.875" bestFit="1" customWidth="1"/>
    <col min="2313" max="2313" width="13" bestFit="1" customWidth="1"/>
    <col min="2314" max="2314" width="12.5" customWidth="1"/>
    <col min="2315" max="2315" width="13.375" customWidth="1"/>
    <col min="2560" max="2560" width="5.25" customWidth="1"/>
    <col min="2561" max="2561" width="42.25" customWidth="1"/>
    <col min="2563" max="2563" width="11.875" bestFit="1" customWidth="1"/>
    <col min="2567" max="2567" width="10.875" bestFit="1" customWidth="1"/>
    <col min="2569" max="2569" width="13" bestFit="1" customWidth="1"/>
    <col min="2570" max="2570" width="12.5" customWidth="1"/>
    <col min="2571" max="2571" width="13.375" customWidth="1"/>
    <col min="2816" max="2816" width="5.25" customWidth="1"/>
    <col min="2817" max="2817" width="42.25" customWidth="1"/>
    <col min="2819" max="2819" width="11.875" bestFit="1" customWidth="1"/>
    <col min="2823" max="2823" width="10.875" bestFit="1" customWidth="1"/>
    <col min="2825" max="2825" width="13" bestFit="1" customWidth="1"/>
    <col min="2826" max="2826" width="12.5" customWidth="1"/>
    <col min="2827" max="2827" width="13.375" customWidth="1"/>
    <col min="3072" max="3072" width="5.25" customWidth="1"/>
    <col min="3073" max="3073" width="42.25" customWidth="1"/>
    <col min="3075" max="3075" width="11.875" bestFit="1" customWidth="1"/>
    <col min="3079" max="3079" width="10.875" bestFit="1" customWidth="1"/>
    <col min="3081" max="3081" width="13" bestFit="1" customWidth="1"/>
    <col min="3082" max="3082" width="12.5" customWidth="1"/>
    <col min="3083" max="3083" width="13.375" customWidth="1"/>
    <col min="3328" max="3328" width="5.25" customWidth="1"/>
    <col min="3329" max="3329" width="42.25" customWidth="1"/>
    <col min="3331" max="3331" width="11.875" bestFit="1" customWidth="1"/>
    <col min="3335" max="3335" width="10.875" bestFit="1" customWidth="1"/>
    <col min="3337" max="3337" width="13" bestFit="1" customWidth="1"/>
    <col min="3338" max="3338" width="12.5" customWidth="1"/>
    <col min="3339" max="3339" width="13.375" customWidth="1"/>
    <col min="3584" max="3584" width="5.25" customWidth="1"/>
    <col min="3585" max="3585" width="42.25" customWidth="1"/>
    <col min="3587" max="3587" width="11.875" bestFit="1" customWidth="1"/>
    <col min="3591" max="3591" width="10.875" bestFit="1" customWidth="1"/>
    <col min="3593" max="3593" width="13" bestFit="1" customWidth="1"/>
    <col min="3594" max="3594" width="12.5" customWidth="1"/>
    <col min="3595" max="3595" width="13.375" customWidth="1"/>
    <col min="3840" max="3840" width="5.25" customWidth="1"/>
    <col min="3841" max="3841" width="42.25" customWidth="1"/>
    <col min="3843" max="3843" width="11.875" bestFit="1" customWidth="1"/>
    <col min="3847" max="3847" width="10.875" bestFit="1" customWidth="1"/>
    <col min="3849" max="3849" width="13" bestFit="1" customWidth="1"/>
    <col min="3850" max="3850" width="12.5" customWidth="1"/>
    <col min="3851" max="3851" width="13.375" customWidth="1"/>
    <col min="4096" max="4096" width="5.25" customWidth="1"/>
    <col min="4097" max="4097" width="42.25" customWidth="1"/>
    <col min="4099" max="4099" width="11.875" bestFit="1" customWidth="1"/>
    <col min="4103" max="4103" width="10.875" bestFit="1" customWidth="1"/>
    <col min="4105" max="4105" width="13" bestFit="1" customWidth="1"/>
    <col min="4106" max="4106" width="12.5" customWidth="1"/>
    <col min="4107" max="4107" width="13.375" customWidth="1"/>
    <col min="4352" max="4352" width="5.25" customWidth="1"/>
    <col min="4353" max="4353" width="42.25" customWidth="1"/>
    <col min="4355" max="4355" width="11.875" bestFit="1" customWidth="1"/>
    <col min="4359" max="4359" width="10.875" bestFit="1" customWidth="1"/>
    <col min="4361" max="4361" width="13" bestFit="1" customWidth="1"/>
    <col min="4362" max="4362" width="12.5" customWidth="1"/>
    <col min="4363" max="4363" width="13.375" customWidth="1"/>
    <col min="4608" max="4608" width="5.25" customWidth="1"/>
    <col min="4609" max="4609" width="42.25" customWidth="1"/>
    <col min="4611" max="4611" width="11.875" bestFit="1" customWidth="1"/>
    <col min="4615" max="4615" width="10.875" bestFit="1" customWidth="1"/>
    <col min="4617" max="4617" width="13" bestFit="1" customWidth="1"/>
    <col min="4618" max="4618" width="12.5" customWidth="1"/>
    <col min="4619" max="4619" width="13.375" customWidth="1"/>
    <col min="4864" max="4864" width="5.25" customWidth="1"/>
    <col min="4865" max="4865" width="42.25" customWidth="1"/>
    <col min="4867" max="4867" width="11.875" bestFit="1" customWidth="1"/>
    <col min="4871" max="4871" width="10.875" bestFit="1" customWidth="1"/>
    <col min="4873" max="4873" width="13" bestFit="1" customWidth="1"/>
    <col min="4874" max="4874" width="12.5" customWidth="1"/>
    <col min="4875" max="4875" width="13.375" customWidth="1"/>
    <col min="5120" max="5120" width="5.25" customWidth="1"/>
    <col min="5121" max="5121" width="42.25" customWidth="1"/>
    <col min="5123" max="5123" width="11.875" bestFit="1" customWidth="1"/>
    <col min="5127" max="5127" width="10.875" bestFit="1" customWidth="1"/>
    <col min="5129" max="5129" width="13" bestFit="1" customWidth="1"/>
    <col min="5130" max="5130" width="12.5" customWidth="1"/>
    <col min="5131" max="5131" width="13.375" customWidth="1"/>
    <col min="5376" max="5376" width="5.25" customWidth="1"/>
    <col min="5377" max="5377" width="42.25" customWidth="1"/>
    <col min="5379" max="5379" width="11.875" bestFit="1" customWidth="1"/>
    <col min="5383" max="5383" width="10.875" bestFit="1" customWidth="1"/>
    <col min="5385" max="5385" width="13" bestFit="1" customWidth="1"/>
    <col min="5386" max="5386" width="12.5" customWidth="1"/>
    <col min="5387" max="5387" width="13.375" customWidth="1"/>
    <col min="5632" max="5632" width="5.25" customWidth="1"/>
    <col min="5633" max="5633" width="42.25" customWidth="1"/>
    <col min="5635" max="5635" width="11.875" bestFit="1" customWidth="1"/>
    <col min="5639" max="5639" width="10.875" bestFit="1" customWidth="1"/>
    <col min="5641" max="5641" width="13" bestFit="1" customWidth="1"/>
    <col min="5642" max="5642" width="12.5" customWidth="1"/>
    <col min="5643" max="5643" width="13.375" customWidth="1"/>
    <col min="5888" max="5888" width="5.25" customWidth="1"/>
    <col min="5889" max="5889" width="42.25" customWidth="1"/>
    <col min="5891" max="5891" width="11.875" bestFit="1" customWidth="1"/>
    <col min="5895" max="5895" width="10.875" bestFit="1" customWidth="1"/>
    <col min="5897" max="5897" width="13" bestFit="1" customWidth="1"/>
    <col min="5898" max="5898" width="12.5" customWidth="1"/>
    <col min="5899" max="5899" width="13.375" customWidth="1"/>
    <col min="6144" max="6144" width="5.25" customWidth="1"/>
    <col min="6145" max="6145" width="42.25" customWidth="1"/>
    <col min="6147" max="6147" width="11.875" bestFit="1" customWidth="1"/>
    <col min="6151" max="6151" width="10.875" bestFit="1" customWidth="1"/>
    <col min="6153" max="6153" width="13" bestFit="1" customWidth="1"/>
    <col min="6154" max="6154" width="12.5" customWidth="1"/>
    <col min="6155" max="6155" width="13.375" customWidth="1"/>
    <col min="6400" max="6400" width="5.25" customWidth="1"/>
    <col min="6401" max="6401" width="42.25" customWidth="1"/>
    <col min="6403" max="6403" width="11.875" bestFit="1" customWidth="1"/>
    <col min="6407" max="6407" width="10.875" bestFit="1" customWidth="1"/>
    <col min="6409" max="6409" width="13" bestFit="1" customWidth="1"/>
    <col min="6410" max="6410" width="12.5" customWidth="1"/>
    <col min="6411" max="6411" width="13.375" customWidth="1"/>
    <col min="6656" max="6656" width="5.25" customWidth="1"/>
    <col min="6657" max="6657" width="42.25" customWidth="1"/>
    <col min="6659" max="6659" width="11.875" bestFit="1" customWidth="1"/>
    <col min="6663" max="6663" width="10.875" bestFit="1" customWidth="1"/>
    <col min="6665" max="6665" width="13" bestFit="1" customWidth="1"/>
    <col min="6666" max="6666" width="12.5" customWidth="1"/>
    <col min="6667" max="6667" width="13.375" customWidth="1"/>
    <col min="6912" max="6912" width="5.25" customWidth="1"/>
    <col min="6913" max="6913" width="42.25" customWidth="1"/>
    <col min="6915" max="6915" width="11.875" bestFit="1" customWidth="1"/>
    <col min="6919" max="6919" width="10.875" bestFit="1" customWidth="1"/>
    <col min="6921" max="6921" width="13" bestFit="1" customWidth="1"/>
    <col min="6922" max="6922" width="12.5" customWidth="1"/>
    <col min="6923" max="6923" width="13.375" customWidth="1"/>
    <col min="7168" max="7168" width="5.25" customWidth="1"/>
    <col min="7169" max="7169" width="42.25" customWidth="1"/>
    <col min="7171" max="7171" width="11.875" bestFit="1" customWidth="1"/>
    <col min="7175" max="7175" width="10.875" bestFit="1" customWidth="1"/>
    <col min="7177" max="7177" width="13" bestFit="1" customWidth="1"/>
    <col min="7178" max="7178" width="12.5" customWidth="1"/>
    <col min="7179" max="7179" width="13.375" customWidth="1"/>
    <col min="7424" max="7424" width="5.25" customWidth="1"/>
    <col min="7425" max="7425" width="42.25" customWidth="1"/>
    <col min="7427" max="7427" width="11.875" bestFit="1" customWidth="1"/>
    <col min="7431" max="7431" width="10.875" bestFit="1" customWidth="1"/>
    <col min="7433" max="7433" width="13" bestFit="1" customWidth="1"/>
    <col min="7434" max="7434" width="12.5" customWidth="1"/>
    <col min="7435" max="7435" width="13.375" customWidth="1"/>
    <col min="7680" max="7680" width="5.25" customWidth="1"/>
    <col min="7681" max="7681" width="42.25" customWidth="1"/>
    <col min="7683" max="7683" width="11.875" bestFit="1" customWidth="1"/>
    <col min="7687" max="7687" width="10.875" bestFit="1" customWidth="1"/>
    <col min="7689" max="7689" width="13" bestFit="1" customWidth="1"/>
    <col min="7690" max="7690" width="12.5" customWidth="1"/>
    <col min="7691" max="7691" width="13.375" customWidth="1"/>
    <col min="7936" max="7936" width="5.25" customWidth="1"/>
    <col min="7937" max="7937" width="42.25" customWidth="1"/>
    <col min="7939" max="7939" width="11.875" bestFit="1" customWidth="1"/>
    <col min="7943" max="7943" width="10.875" bestFit="1" customWidth="1"/>
    <col min="7945" max="7945" width="13" bestFit="1" customWidth="1"/>
    <col min="7946" max="7946" width="12.5" customWidth="1"/>
    <col min="7947" max="7947" width="13.375" customWidth="1"/>
    <col min="8192" max="8192" width="5.25" customWidth="1"/>
    <col min="8193" max="8193" width="42.25" customWidth="1"/>
    <col min="8195" max="8195" width="11.875" bestFit="1" customWidth="1"/>
    <col min="8199" max="8199" width="10.875" bestFit="1" customWidth="1"/>
    <col min="8201" max="8201" width="13" bestFit="1" customWidth="1"/>
    <col min="8202" max="8202" width="12.5" customWidth="1"/>
    <col min="8203" max="8203" width="13.375" customWidth="1"/>
    <col min="8448" max="8448" width="5.25" customWidth="1"/>
    <col min="8449" max="8449" width="42.25" customWidth="1"/>
    <col min="8451" max="8451" width="11.875" bestFit="1" customWidth="1"/>
    <col min="8455" max="8455" width="10.875" bestFit="1" customWidth="1"/>
    <col min="8457" max="8457" width="13" bestFit="1" customWidth="1"/>
    <col min="8458" max="8458" width="12.5" customWidth="1"/>
    <col min="8459" max="8459" width="13.375" customWidth="1"/>
    <col min="8704" max="8704" width="5.25" customWidth="1"/>
    <col min="8705" max="8705" width="42.25" customWidth="1"/>
    <col min="8707" max="8707" width="11.875" bestFit="1" customWidth="1"/>
    <col min="8711" max="8711" width="10.875" bestFit="1" customWidth="1"/>
    <col min="8713" max="8713" width="13" bestFit="1" customWidth="1"/>
    <col min="8714" max="8714" width="12.5" customWidth="1"/>
    <col min="8715" max="8715" width="13.375" customWidth="1"/>
    <col min="8960" max="8960" width="5.25" customWidth="1"/>
    <col min="8961" max="8961" width="42.25" customWidth="1"/>
    <col min="8963" max="8963" width="11.875" bestFit="1" customWidth="1"/>
    <col min="8967" max="8967" width="10.875" bestFit="1" customWidth="1"/>
    <col min="8969" max="8969" width="13" bestFit="1" customWidth="1"/>
    <col min="8970" max="8970" width="12.5" customWidth="1"/>
    <col min="8971" max="8971" width="13.375" customWidth="1"/>
    <col min="9216" max="9216" width="5.25" customWidth="1"/>
    <col min="9217" max="9217" width="42.25" customWidth="1"/>
    <col min="9219" max="9219" width="11.875" bestFit="1" customWidth="1"/>
    <col min="9223" max="9223" width="10.875" bestFit="1" customWidth="1"/>
    <col min="9225" max="9225" width="13" bestFit="1" customWidth="1"/>
    <col min="9226" max="9226" width="12.5" customWidth="1"/>
    <col min="9227" max="9227" width="13.375" customWidth="1"/>
    <col min="9472" max="9472" width="5.25" customWidth="1"/>
    <col min="9473" max="9473" width="42.25" customWidth="1"/>
    <col min="9475" max="9475" width="11.875" bestFit="1" customWidth="1"/>
    <col min="9479" max="9479" width="10.875" bestFit="1" customWidth="1"/>
    <col min="9481" max="9481" width="13" bestFit="1" customWidth="1"/>
    <col min="9482" max="9482" width="12.5" customWidth="1"/>
    <col min="9483" max="9483" width="13.375" customWidth="1"/>
    <col min="9728" max="9728" width="5.25" customWidth="1"/>
    <col min="9729" max="9729" width="42.25" customWidth="1"/>
    <col min="9731" max="9731" width="11.875" bestFit="1" customWidth="1"/>
    <col min="9735" max="9735" width="10.875" bestFit="1" customWidth="1"/>
    <col min="9737" max="9737" width="13" bestFit="1" customWidth="1"/>
    <col min="9738" max="9738" width="12.5" customWidth="1"/>
    <col min="9739" max="9739" width="13.375" customWidth="1"/>
    <col min="9984" max="9984" width="5.25" customWidth="1"/>
    <col min="9985" max="9985" width="42.25" customWidth="1"/>
    <col min="9987" max="9987" width="11.875" bestFit="1" customWidth="1"/>
    <col min="9991" max="9991" width="10.875" bestFit="1" customWidth="1"/>
    <col min="9993" max="9993" width="13" bestFit="1" customWidth="1"/>
    <col min="9994" max="9994" width="12.5" customWidth="1"/>
    <col min="9995" max="9995" width="13.375" customWidth="1"/>
    <col min="10240" max="10240" width="5.25" customWidth="1"/>
    <col min="10241" max="10241" width="42.25" customWidth="1"/>
    <col min="10243" max="10243" width="11.875" bestFit="1" customWidth="1"/>
    <col min="10247" max="10247" width="10.875" bestFit="1" customWidth="1"/>
    <col min="10249" max="10249" width="13" bestFit="1" customWidth="1"/>
    <col min="10250" max="10250" width="12.5" customWidth="1"/>
    <col min="10251" max="10251" width="13.375" customWidth="1"/>
    <col min="10496" max="10496" width="5.25" customWidth="1"/>
    <col min="10497" max="10497" width="42.25" customWidth="1"/>
    <col min="10499" max="10499" width="11.875" bestFit="1" customWidth="1"/>
    <col min="10503" max="10503" width="10.875" bestFit="1" customWidth="1"/>
    <col min="10505" max="10505" width="13" bestFit="1" customWidth="1"/>
    <col min="10506" max="10506" width="12.5" customWidth="1"/>
    <col min="10507" max="10507" width="13.375" customWidth="1"/>
    <col min="10752" max="10752" width="5.25" customWidth="1"/>
    <col min="10753" max="10753" width="42.25" customWidth="1"/>
    <col min="10755" max="10755" width="11.875" bestFit="1" customWidth="1"/>
    <col min="10759" max="10759" width="10.875" bestFit="1" customWidth="1"/>
    <col min="10761" max="10761" width="13" bestFit="1" customWidth="1"/>
    <col min="10762" max="10762" width="12.5" customWidth="1"/>
    <col min="10763" max="10763" width="13.375" customWidth="1"/>
    <col min="11008" max="11008" width="5.25" customWidth="1"/>
    <col min="11009" max="11009" width="42.25" customWidth="1"/>
    <col min="11011" max="11011" width="11.875" bestFit="1" customWidth="1"/>
    <col min="11015" max="11015" width="10.875" bestFit="1" customWidth="1"/>
    <col min="11017" max="11017" width="13" bestFit="1" customWidth="1"/>
    <col min="11018" max="11018" width="12.5" customWidth="1"/>
    <col min="11019" max="11019" width="13.375" customWidth="1"/>
    <col min="11264" max="11264" width="5.25" customWidth="1"/>
    <col min="11265" max="11265" width="42.25" customWidth="1"/>
    <col min="11267" max="11267" width="11.875" bestFit="1" customWidth="1"/>
    <col min="11271" max="11271" width="10.875" bestFit="1" customWidth="1"/>
    <col min="11273" max="11273" width="13" bestFit="1" customWidth="1"/>
    <col min="11274" max="11274" width="12.5" customWidth="1"/>
    <col min="11275" max="11275" width="13.375" customWidth="1"/>
    <col min="11520" max="11520" width="5.25" customWidth="1"/>
    <col min="11521" max="11521" width="42.25" customWidth="1"/>
    <col min="11523" max="11523" width="11.875" bestFit="1" customWidth="1"/>
    <col min="11527" max="11527" width="10.875" bestFit="1" customWidth="1"/>
    <col min="11529" max="11529" width="13" bestFit="1" customWidth="1"/>
    <col min="11530" max="11530" width="12.5" customWidth="1"/>
    <col min="11531" max="11531" width="13.375" customWidth="1"/>
    <col min="11776" max="11776" width="5.25" customWidth="1"/>
    <col min="11777" max="11777" width="42.25" customWidth="1"/>
    <col min="11779" max="11779" width="11.875" bestFit="1" customWidth="1"/>
    <col min="11783" max="11783" width="10.875" bestFit="1" customWidth="1"/>
    <col min="11785" max="11785" width="13" bestFit="1" customWidth="1"/>
    <col min="11786" max="11786" width="12.5" customWidth="1"/>
    <col min="11787" max="11787" width="13.375" customWidth="1"/>
    <col min="12032" max="12032" width="5.25" customWidth="1"/>
    <col min="12033" max="12033" width="42.25" customWidth="1"/>
    <col min="12035" max="12035" width="11.875" bestFit="1" customWidth="1"/>
    <col min="12039" max="12039" width="10.875" bestFit="1" customWidth="1"/>
    <col min="12041" max="12041" width="13" bestFit="1" customWidth="1"/>
    <col min="12042" max="12042" width="12.5" customWidth="1"/>
    <col min="12043" max="12043" width="13.375" customWidth="1"/>
    <col min="12288" max="12288" width="5.25" customWidth="1"/>
    <col min="12289" max="12289" width="42.25" customWidth="1"/>
    <col min="12291" max="12291" width="11.875" bestFit="1" customWidth="1"/>
    <col min="12295" max="12295" width="10.875" bestFit="1" customWidth="1"/>
    <col min="12297" max="12297" width="13" bestFit="1" customWidth="1"/>
    <col min="12298" max="12298" width="12.5" customWidth="1"/>
    <col min="12299" max="12299" width="13.375" customWidth="1"/>
    <col min="12544" max="12544" width="5.25" customWidth="1"/>
    <col min="12545" max="12545" width="42.25" customWidth="1"/>
    <col min="12547" max="12547" width="11.875" bestFit="1" customWidth="1"/>
    <col min="12551" max="12551" width="10.875" bestFit="1" customWidth="1"/>
    <col min="12553" max="12553" width="13" bestFit="1" customWidth="1"/>
    <col min="12554" max="12554" width="12.5" customWidth="1"/>
    <col min="12555" max="12555" width="13.375" customWidth="1"/>
    <col min="12800" max="12800" width="5.25" customWidth="1"/>
    <col min="12801" max="12801" width="42.25" customWidth="1"/>
    <col min="12803" max="12803" width="11.875" bestFit="1" customWidth="1"/>
    <col min="12807" max="12807" width="10.875" bestFit="1" customWidth="1"/>
    <col min="12809" max="12809" width="13" bestFit="1" customWidth="1"/>
    <col min="12810" max="12810" width="12.5" customWidth="1"/>
    <col min="12811" max="12811" width="13.375" customWidth="1"/>
    <col min="13056" max="13056" width="5.25" customWidth="1"/>
    <col min="13057" max="13057" width="42.25" customWidth="1"/>
    <col min="13059" max="13059" width="11.875" bestFit="1" customWidth="1"/>
    <col min="13063" max="13063" width="10.875" bestFit="1" customWidth="1"/>
    <col min="13065" max="13065" width="13" bestFit="1" customWidth="1"/>
    <col min="13066" max="13066" width="12.5" customWidth="1"/>
    <col min="13067" max="13067" width="13.375" customWidth="1"/>
    <col min="13312" max="13312" width="5.25" customWidth="1"/>
    <col min="13313" max="13313" width="42.25" customWidth="1"/>
    <col min="13315" max="13315" width="11.875" bestFit="1" customWidth="1"/>
    <col min="13319" max="13319" width="10.875" bestFit="1" customWidth="1"/>
    <col min="13321" max="13321" width="13" bestFit="1" customWidth="1"/>
    <col min="13322" max="13322" width="12.5" customWidth="1"/>
    <col min="13323" max="13323" width="13.375" customWidth="1"/>
    <col min="13568" max="13568" width="5.25" customWidth="1"/>
    <col min="13569" max="13569" width="42.25" customWidth="1"/>
    <col min="13571" max="13571" width="11.875" bestFit="1" customWidth="1"/>
    <col min="13575" max="13575" width="10.875" bestFit="1" customWidth="1"/>
    <col min="13577" max="13577" width="13" bestFit="1" customWidth="1"/>
    <col min="13578" max="13578" width="12.5" customWidth="1"/>
    <col min="13579" max="13579" width="13.375" customWidth="1"/>
    <col min="13824" max="13824" width="5.25" customWidth="1"/>
    <col min="13825" max="13825" width="42.25" customWidth="1"/>
    <col min="13827" max="13827" width="11.875" bestFit="1" customWidth="1"/>
    <col min="13831" max="13831" width="10.875" bestFit="1" customWidth="1"/>
    <col min="13833" max="13833" width="13" bestFit="1" customWidth="1"/>
    <col min="13834" max="13834" width="12.5" customWidth="1"/>
    <col min="13835" max="13835" width="13.375" customWidth="1"/>
    <col min="14080" max="14080" width="5.25" customWidth="1"/>
    <col min="14081" max="14081" width="42.25" customWidth="1"/>
    <col min="14083" max="14083" width="11.875" bestFit="1" customWidth="1"/>
    <col min="14087" max="14087" width="10.875" bestFit="1" customWidth="1"/>
    <col min="14089" max="14089" width="13" bestFit="1" customWidth="1"/>
    <col min="14090" max="14090" width="12.5" customWidth="1"/>
    <col min="14091" max="14091" width="13.375" customWidth="1"/>
    <col min="14336" max="14336" width="5.25" customWidth="1"/>
    <col min="14337" max="14337" width="42.25" customWidth="1"/>
    <col min="14339" max="14339" width="11.875" bestFit="1" customWidth="1"/>
    <col min="14343" max="14343" width="10.875" bestFit="1" customWidth="1"/>
    <col min="14345" max="14345" width="13" bestFit="1" customWidth="1"/>
    <col min="14346" max="14346" width="12.5" customWidth="1"/>
    <col min="14347" max="14347" width="13.375" customWidth="1"/>
    <col min="14592" max="14592" width="5.25" customWidth="1"/>
    <col min="14593" max="14593" width="42.25" customWidth="1"/>
    <col min="14595" max="14595" width="11.875" bestFit="1" customWidth="1"/>
    <col min="14599" max="14599" width="10.875" bestFit="1" customWidth="1"/>
    <col min="14601" max="14601" width="13" bestFit="1" customWidth="1"/>
    <col min="14602" max="14602" width="12.5" customWidth="1"/>
    <col min="14603" max="14603" width="13.375" customWidth="1"/>
    <col min="14848" max="14848" width="5.25" customWidth="1"/>
    <col min="14849" max="14849" width="42.25" customWidth="1"/>
    <col min="14851" max="14851" width="11.875" bestFit="1" customWidth="1"/>
    <col min="14855" max="14855" width="10.875" bestFit="1" customWidth="1"/>
    <col min="14857" max="14857" width="13" bestFit="1" customWidth="1"/>
    <col min="14858" max="14858" width="12.5" customWidth="1"/>
    <col min="14859" max="14859" width="13.375" customWidth="1"/>
    <col min="15104" max="15104" width="5.25" customWidth="1"/>
    <col min="15105" max="15105" width="42.25" customWidth="1"/>
    <col min="15107" max="15107" width="11.875" bestFit="1" customWidth="1"/>
    <col min="15111" max="15111" width="10.875" bestFit="1" customWidth="1"/>
    <col min="15113" max="15113" width="13" bestFit="1" customWidth="1"/>
    <col min="15114" max="15114" width="12.5" customWidth="1"/>
    <col min="15115" max="15115" width="13.375" customWidth="1"/>
    <col min="15360" max="15360" width="5.25" customWidth="1"/>
    <col min="15361" max="15361" width="42.25" customWidth="1"/>
    <col min="15363" max="15363" width="11.875" bestFit="1" customWidth="1"/>
    <col min="15367" max="15367" width="10.875" bestFit="1" customWidth="1"/>
    <col min="15369" max="15369" width="13" bestFit="1" customWidth="1"/>
    <col min="15370" max="15370" width="12.5" customWidth="1"/>
    <col min="15371" max="15371" width="13.375" customWidth="1"/>
    <col min="15616" max="15616" width="5.25" customWidth="1"/>
    <col min="15617" max="15617" width="42.25" customWidth="1"/>
    <col min="15619" max="15619" width="11.875" bestFit="1" customWidth="1"/>
    <col min="15623" max="15623" width="10.875" bestFit="1" customWidth="1"/>
    <col min="15625" max="15625" width="13" bestFit="1" customWidth="1"/>
    <col min="15626" max="15626" width="12.5" customWidth="1"/>
    <col min="15627" max="15627" width="13.375" customWidth="1"/>
    <col min="15872" max="15872" width="5.25" customWidth="1"/>
    <col min="15873" max="15873" width="42.25" customWidth="1"/>
    <col min="15875" max="15875" width="11.875" bestFit="1" customWidth="1"/>
    <col min="15879" max="15879" width="10.875" bestFit="1" customWidth="1"/>
    <col min="15881" max="15881" width="13" bestFit="1" customWidth="1"/>
    <col min="15882" max="15882" width="12.5" customWidth="1"/>
    <col min="15883" max="15883" width="13.375" customWidth="1"/>
    <col min="16128" max="16128" width="5.25" customWidth="1"/>
    <col min="16129" max="16129" width="42.25" customWidth="1"/>
    <col min="16131" max="16131" width="11.875" bestFit="1" customWidth="1"/>
    <col min="16135" max="16135" width="10.875" bestFit="1" customWidth="1"/>
    <col min="16137" max="16137" width="13" bestFit="1" customWidth="1"/>
    <col min="16138" max="16138" width="12.5" customWidth="1"/>
    <col min="16139" max="16139" width="13.375" customWidth="1"/>
  </cols>
  <sheetData>
    <row r="2" spans="1:10" ht="32.25" customHeight="1">
      <c r="A2" s="518" t="s">
        <v>1025</v>
      </c>
      <c r="B2" s="518"/>
      <c r="C2" s="518"/>
      <c r="D2" s="518"/>
      <c r="E2" s="518"/>
      <c r="F2" s="518"/>
    </row>
    <row r="3" spans="1:10" ht="24.75" customHeight="1">
      <c r="A3" t="s">
        <v>27</v>
      </c>
      <c r="B3" t="s">
        <v>27</v>
      </c>
      <c r="H3" s="429" t="s">
        <v>0</v>
      </c>
    </row>
    <row r="4" spans="1:10" ht="90" customHeight="1">
      <c r="A4" s="405" t="s">
        <v>1</v>
      </c>
      <c r="B4" s="405" t="s">
        <v>2</v>
      </c>
      <c r="C4" s="405" t="s">
        <v>357</v>
      </c>
      <c r="D4" s="405" t="s">
        <v>359</v>
      </c>
      <c r="E4" s="405" t="s">
        <v>366</v>
      </c>
      <c r="F4" s="405" t="s">
        <v>380</v>
      </c>
      <c r="G4" s="405" t="s">
        <v>360</v>
      </c>
      <c r="H4" s="405" t="s">
        <v>335</v>
      </c>
      <c r="J4"/>
    </row>
    <row r="5" spans="1:10" s="424" customFormat="1" ht="11.25">
      <c r="A5" s="420">
        <v>1</v>
      </c>
      <c r="B5" s="420">
        <v>2</v>
      </c>
      <c r="C5" s="420">
        <v>3</v>
      </c>
      <c r="D5" s="420">
        <v>4</v>
      </c>
      <c r="E5" s="420">
        <v>5</v>
      </c>
      <c r="F5" s="420">
        <v>6</v>
      </c>
      <c r="G5" s="420">
        <v>7</v>
      </c>
      <c r="H5" s="418">
        <v>8</v>
      </c>
    </row>
    <row r="6" spans="1:10" ht="18" customHeight="1">
      <c r="A6" s="222">
        <v>1</v>
      </c>
      <c r="B6" s="222" t="s">
        <v>381</v>
      </c>
      <c r="C6" s="274">
        <f t="shared" ref="C6:H6" si="0">SUM(C7:C11)</f>
        <v>121112.18363</v>
      </c>
      <c r="D6" s="274">
        <f t="shared" si="0"/>
        <v>136.20098999999999</v>
      </c>
      <c r="E6" s="274">
        <f t="shared" si="0"/>
        <v>156714.37109999999</v>
      </c>
      <c r="F6" s="274">
        <f t="shared" si="0"/>
        <v>103916.86591000021</v>
      </c>
      <c r="G6" s="274">
        <f t="shared" si="0"/>
        <v>42873.448899999668</v>
      </c>
      <c r="H6" s="274">
        <f t="shared" si="0"/>
        <v>424753.07052999991</v>
      </c>
      <c r="I6" s="239"/>
      <c r="J6" s="239"/>
    </row>
    <row r="7" spans="1:10" ht="33.75" customHeight="1">
      <c r="A7" s="275" t="s">
        <v>33</v>
      </c>
      <c r="B7" s="222" t="s">
        <v>795</v>
      </c>
      <c r="C7" s="31">
        <v>0</v>
      </c>
      <c r="D7" s="31">
        <v>0</v>
      </c>
      <c r="E7" s="31">
        <v>0</v>
      </c>
      <c r="F7" s="31">
        <v>0</v>
      </c>
      <c r="G7" s="31">
        <v>0</v>
      </c>
      <c r="H7" s="31">
        <v>0</v>
      </c>
      <c r="I7" s="239"/>
      <c r="J7" s="239"/>
    </row>
    <row r="8" spans="1:10" ht="18" customHeight="1">
      <c r="A8" s="275" t="s">
        <v>35</v>
      </c>
      <c r="B8" s="222" t="s">
        <v>383</v>
      </c>
      <c r="C8" s="31">
        <v>0</v>
      </c>
      <c r="D8" s="31">
        <v>0</v>
      </c>
      <c r="E8" s="31">
        <v>0</v>
      </c>
      <c r="F8" s="31">
        <v>0</v>
      </c>
      <c r="G8" s="31">
        <v>0</v>
      </c>
      <c r="H8" s="31">
        <v>0</v>
      </c>
      <c r="I8" s="239"/>
      <c r="J8" s="239"/>
    </row>
    <row r="9" spans="1:10" ht="18" customHeight="1">
      <c r="A9" s="275" t="s">
        <v>384</v>
      </c>
      <c r="B9" s="222" t="s">
        <v>385</v>
      </c>
      <c r="C9" s="274">
        <f>102829.18363+18083</f>
        <v>120912.18363</v>
      </c>
      <c r="D9" s="31">
        <v>0</v>
      </c>
      <c r="E9" s="31">
        <v>0</v>
      </c>
      <c r="F9" s="31">
        <v>0</v>
      </c>
      <c r="G9" s="31">
        <v>0</v>
      </c>
      <c r="H9" s="274">
        <f>SUM(C9:G9)</f>
        <v>120912.18363</v>
      </c>
      <c r="I9" s="239"/>
      <c r="J9" s="239"/>
    </row>
    <row r="10" spans="1:10" ht="18" customHeight="1">
      <c r="A10" s="275" t="s">
        <v>386</v>
      </c>
      <c r="B10" s="222" t="s">
        <v>387</v>
      </c>
      <c r="C10" s="274">
        <v>200</v>
      </c>
      <c r="D10" s="274">
        <v>136.20098999999999</v>
      </c>
      <c r="E10" s="31">
        <v>0</v>
      </c>
      <c r="F10" s="31">
        <v>0</v>
      </c>
      <c r="G10" s="31">
        <v>0</v>
      </c>
      <c r="H10" s="274">
        <f>SUM(C10:G10)</f>
        <v>336.20098999999999</v>
      </c>
      <c r="I10" s="239"/>
      <c r="J10" s="239"/>
    </row>
    <row r="11" spans="1:10" ht="18" customHeight="1">
      <c r="A11" s="275" t="s">
        <v>388</v>
      </c>
      <c r="B11" s="222" t="s">
        <v>389</v>
      </c>
      <c r="C11" s="31">
        <v>0</v>
      </c>
      <c r="D11" s="31">
        <v>0</v>
      </c>
      <c r="E11" s="175">
        <f>155877.3711+837</f>
        <v>156714.37109999999</v>
      </c>
      <c r="F11" s="274">
        <v>103916.86591000021</v>
      </c>
      <c r="G11" s="175">
        <v>42873.448899999668</v>
      </c>
      <c r="H11" s="274">
        <f>SUM(C11:G11)</f>
        <v>303504.68590999988</v>
      </c>
      <c r="I11" s="239"/>
      <c r="J11" s="239"/>
    </row>
    <row r="12" spans="1:10" ht="18" customHeight="1">
      <c r="A12" s="275">
        <v>2</v>
      </c>
      <c r="B12" s="222" t="s">
        <v>390</v>
      </c>
      <c r="C12" s="31">
        <v>0</v>
      </c>
      <c r="D12" s="31">
        <v>0</v>
      </c>
      <c r="E12" s="276">
        <v>11965.397059999996</v>
      </c>
      <c r="F12" s="276">
        <v>12876.688449999987</v>
      </c>
      <c r="G12" s="276">
        <v>2299.2095000000008</v>
      </c>
      <c r="H12" s="274">
        <v>27141.295009999983</v>
      </c>
      <c r="I12" s="239"/>
      <c r="J12" s="239"/>
    </row>
    <row r="13" spans="1:10" ht="18" customHeight="1">
      <c r="A13" s="275" t="s">
        <v>142</v>
      </c>
      <c r="B13" s="222" t="s">
        <v>796</v>
      </c>
      <c r="C13" s="31">
        <v>0</v>
      </c>
      <c r="D13" s="31">
        <v>0</v>
      </c>
      <c r="E13" s="274">
        <v>8756.8344599999946</v>
      </c>
      <c r="F13" s="274">
        <v>9853.7055899999923</v>
      </c>
      <c r="G13" s="274">
        <v>542.44945000000064</v>
      </c>
      <c r="H13" s="274">
        <v>19152.989499999989</v>
      </c>
      <c r="I13" s="239"/>
      <c r="J13" s="239"/>
    </row>
    <row r="14" spans="1:10" ht="18" customHeight="1">
      <c r="A14" s="275" t="s">
        <v>141</v>
      </c>
      <c r="B14" s="222" t="s">
        <v>797</v>
      </c>
      <c r="C14" s="31">
        <v>0</v>
      </c>
      <c r="D14" s="31">
        <v>0</v>
      </c>
      <c r="E14" s="274">
        <v>3208.5626000000002</v>
      </c>
      <c r="F14" s="274">
        <v>3022.9828599999942</v>
      </c>
      <c r="G14" s="274">
        <v>1756.7600500000001</v>
      </c>
      <c r="H14" s="274">
        <v>7988.3055099999938</v>
      </c>
      <c r="I14" s="239"/>
      <c r="J14" s="239"/>
    </row>
    <row r="15" spans="1:10" ht="18" customHeight="1">
      <c r="A15" s="275" t="s">
        <v>371</v>
      </c>
      <c r="B15" s="222" t="s">
        <v>798</v>
      </c>
      <c r="C15" s="31">
        <v>0</v>
      </c>
      <c r="D15" s="31">
        <v>0</v>
      </c>
      <c r="E15" s="31">
        <v>0</v>
      </c>
      <c r="F15" s="31">
        <v>0</v>
      </c>
      <c r="G15" s="31">
        <v>0</v>
      </c>
      <c r="H15" s="31">
        <v>0</v>
      </c>
      <c r="I15" s="239"/>
      <c r="J15" s="239"/>
    </row>
    <row r="16" spans="1:10" ht="18" customHeight="1">
      <c r="A16" s="275" t="s">
        <v>375</v>
      </c>
      <c r="B16" s="222" t="s">
        <v>799</v>
      </c>
      <c r="C16" s="31">
        <v>0</v>
      </c>
      <c r="D16" s="31">
        <v>0</v>
      </c>
      <c r="E16" s="31">
        <v>0</v>
      </c>
      <c r="F16" s="31">
        <v>0</v>
      </c>
      <c r="G16" s="31">
        <v>0</v>
      </c>
      <c r="H16" s="31">
        <v>0</v>
      </c>
      <c r="I16" s="239"/>
      <c r="J16" s="239"/>
    </row>
    <row r="17" spans="1:10" ht="18" customHeight="1">
      <c r="A17" s="275" t="s">
        <v>377</v>
      </c>
      <c r="B17" s="222" t="s">
        <v>395</v>
      </c>
      <c r="C17" s="31">
        <v>0</v>
      </c>
      <c r="D17" s="31">
        <v>0</v>
      </c>
      <c r="E17" s="31">
        <v>0</v>
      </c>
      <c r="F17" s="31">
        <v>0</v>
      </c>
      <c r="G17" s="31">
        <v>0</v>
      </c>
      <c r="H17" s="31">
        <v>0</v>
      </c>
      <c r="I17" s="239"/>
      <c r="J17" s="239"/>
    </row>
    <row r="18" spans="1:10" ht="18" customHeight="1">
      <c r="A18" s="275">
        <v>3</v>
      </c>
      <c r="B18" s="222" t="s">
        <v>396</v>
      </c>
      <c r="C18" s="274">
        <v>12863</v>
      </c>
      <c r="D18" s="31">
        <v>0</v>
      </c>
      <c r="E18" s="274">
        <v>98176.800180000108</v>
      </c>
      <c r="F18" s="274">
        <v>120765.87323999978</v>
      </c>
      <c r="G18" s="274">
        <v>3931.9321500000001</v>
      </c>
      <c r="H18" s="274">
        <v>235737.6055699999</v>
      </c>
      <c r="I18" s="239"/>
      <c r="J18" s="239"/>
    </row>
    <row r="19" spans="1:10" ht="18" customHeight="1">
      <c r="A19" s="275" t="s">
        <v>22</v>
      </c>
      <c r="B19" s="222" t="s">
        <v>796</v>
      </c>
      <c r="C19" s="31">
        <v>0</v>
      </c>
      <c r="D19" s="31">
        <v>0</v>
      </c>
      <c r="E19" s="31">
        <v>0</v>
      </c>
      <c r="F19" s="31">
        <v>0</v>
      </c>
      <c r="G19" s="31">
        <v>0</v>
      </c>
      <c r="H19" s="31">
        <v>0</v>
      </c>
      <c r="I19" s="239"/>
      <c r="J19" s="239"/>
    </row>
    <row r="20" spans="1:10" ht="18" customHeight="1">
      <c r="A20" s="275" t="s">
        <v>24</v>
      </c>
      <c r="B20" s="222" t="s">
        <v>800</v>
      </c>
      <c r="C20" s="31">
        <v>0</v>
      </c>
      <c r="D20" s="31">
        <v>0</v>
      </c>
      <c r="E20" s="274">
        <v>2176.6767599999998</v>
      </c>
      <c r="F20" s="274">
        <v>3733.1140399999999</v>
      </c>
      <c r="G20" s="274">
        <v>300.61642000000001</v>
      </c>
      <c r="H20" s="274">
        <v>6210.4072200000001</v>
      </c>
      <c r="I20" s="239"/>
      <c r="J20" s="239"/>
    </row>
    <row r="21" spans="1:10" ht="18" customHeight="1">
      <c r="A21" s="275" t="s">
        <v>398</v>
      </c>
      <c r="B21" s="222" t="s">
        <v>798</v>
      </c>
      <c r="C21" s="31">
        <v>0</v>
      </c>
      <c r="D21" s="31">
        <v>0</v>
      </c>
      <c r="E21" s="274">
        <v>6020.2337999999991</v>
      </c>
      <c r="F21" s="274">
        <v>6520.6705399999873</v>
      </c>
      <c r="G21" s="274">
        <v>1859.9305300000001</v>
      </c>
      <c r="H21" s="274">
        <v>14400.834869999986</v>
      </c>
      <c r="I21" s="239"/>
      <c r="J21" s="239"/>
    </row>
    <row r="22" spans="1:10" ht="18" customHeight="1">
      <c r="A22" s="275" t="s">
        <v>399</v>
      </c>
      <c r="B22" s="222" t="s">
        <v>799</v>
      </c>
      <c r="C22" s="31">
        <v>0</v>
      </c>
      <c r="D22" s="31">
        <v>0</v>
      </c>
      <c r="E22" s="274">
        <v>12031.06242</v>
      </c>
      <c r="F22" s="274">
        <v>17342.949809999998</v>
      </c>
      <c r="G22" s="274">
        <v>1569.79377</v>
      </c>
      <c r="H22" s="274">
        <v>30943.806</v>
      </c>
      <c r="I22" s="239"/>
      <c r="J22" s="239"/>
    </row>
    <row r="23" spans="1:10" ht="18" customHeight="1">
      <c r="A23" s="275" t="s">
        <v>400</v>
      </c>
      <c r="B23" s="222" t="s">
        <v>401</v>
      </c>
      <c r="C23" s="274">
        <v>12863</v>
      </c>
      <c r="D23" s="31">
        <v>0</v>
      </c>
      <c r="E23" s="274">
        <v>77948.827200000102</v>
      </c>
      <c r="F23" s="274">
        <v>93169.138849999799</v>
      </c>
      <c r="G23" s="274">
        <v>201.59143</v>
      </c>
      <c r="H23" s="274">
        <v>184182.5574799999</v>
      </c>
      <c r="I23" s="239"/>
      <c r="J23" s="239"/>
    </row>
    <row r="24" spans="1:10" ht="18" customHeight="1">
      <c r="A24" s="275">
        <v>4</v>
      </c>
      <c r="B24" s="222" t="s">
        <v>402</v>
      </c>
      <c r="C24" s="274">
        <f t="shared" ref="C24:H24" si="1">C26-C25</f>
        <v>133975</v>
      </c>
      <c r="D24" s="274">
        <f t="shared" si="1"/>
        <v>135.9606</v>
      </c>
      <c r="E24" s="274">
        <f t="shared" si="1"/>
        <v>266857</v>
      </c>
      <c r="F24" s="274">
        <f t="shared" si="1"/>
        <v>237559</v>
      </c>
      <c r="G24" s="274">
        <f t="shared" si="1"/>
        <v>49105.027170000001</v>
      </c>
      <c r="H24" s="274">
        <f t="shared" si="1"/>
        <v>687631.98777000001</v>
      </c>
      <c r="I24" s="239"/>
      <c r="J24" s="239"/>
    </row>
    <row r="25" spans="1:10" ht="18" customHeight="1">
      <c r="A25" s="275">
        <v>5</v>
      </c>
      <c r="B25" s="222" t="s">
        <v>403</v>
      </c>
      <c r="C25" s="175">
        <v>-24884</v>
      </c>
      <c r="D25" s="274">
        <v>-3</v>
      </c>
      <c r="E25" s="274">
        <v>-45434</v>
      </c>
      <c r="F25" s="274">
        <v>-66030</v>
      </c>
      <c r="G25" s="274">
        <v>-2812.0271699999998</v>
      </c>
      <c r="H25" s="274">
        <v>-139163.02716999999</v>
      </c>
      <c r="I25" s="239"/>
      <c r="J25" s="239"/>
    </row>
    <row r="26" spans="1:10" ht="18" customHeight="1">
      <c r="A26" s="275">
        <v>6</v>
      </c>
      <c r="B26" s="56" t="s">
        <v>404</v>
      </c>
      <c r="C26" s="274">
        <v>109091</v>
      </c>
      <c r="D26" s="274">
        <v>132.9606</v>
      </c>
      <c r="E26" s="274">
        <v>221423</v>
      </c>
      <c r="F26" s="274">
        <v>171529</v>
      </c>
      <c r="G26" s="274">
        <v>46293</v>
      </c>
      <c r="H26" s="274">
        <v>548468.96059999999</v>
      </c>
      <c r="I26" s="239"/>
      <c r="J26" s="239"/>
    </row>
    <row r="27" spans="1:10">
      <c r="A27" s="157"/>
      <c r="B27" s="255"/>
      <c r="C27" s="239"/>
      <c r="D27" s="239"/>
      <c r="E27" s="239"/>
      <c r="F27" s="239"/>
      <c r="G27" s="239"/>
      <c r="H27" s="239"/>
      <c r="I27" s="239"/>
    </row>
    <row r="82" spans="1:1">
      <c r="A82" s="16" t="s">
        <v>17</v>
      </c>
    </row>
  </sheetData>
  <mergeCells count="1">
    <mergeCell ref="A2:F2"/>
  </mergeCells>
  <pageMargins left="0.70866141732283472" right="0.70866141732283472" top="0.78740157480314965" bottom="0.74803149606299213" header="0.31496062992125984" footer="0.31496062992125984"/>
  <pageSetup paperSize="9" scale="90" orientation="landscape" verticalDpi="0" r:id="rId1"/>
</worksheet>
</file>

<file path=xl/worksheets/sheet22.xml><?xml version="1.0" encoding="utf-8"?>
<worksheet xmlns="http://schemas.openxmlformats.org/spreadsheetml/2006/main" xmlns:r="http://schemas.openxmlformats.org/officeDocument/2006/relationships">
  <sheetPr>
    <tabColor rgb="FF7030A0"/>
  </sheetPr>
  <dimension ref="A2:I107"/>
  <sheetViews>
    <sheetView zoomScale="120" zoomScaleNormal="120" workbookViewId="0">
      <selection sqref="A1:E17"/>
    </sheetView>
  </sheetViews>
  <sheetFormatPr defaultColWidth="10.75" defaultRowHeight="12.75"/>
  <cols>
    <col min="1" max="1" width="6.25" style="1" customWidth="1"/>
    <col min="2" max="2" width="38.125" style="1" customWidth="1"/>
    <col min="3" max="3" width="11.75" style="1" customWidth="1"/>
    <col min="4" max="4" width="12.25" style="1" customWidth="1"/>
    <col min="5" max="5" width="12" style="1" customWidth="1"/>
    <col min="6" max="16384" width="10.75" style="1"/>
  </cols>
  <sheetData>
    <row r="2" spans="1:9" ht="32.25" customHeight="1">
      <c r="A2" s="519" t="s">
        <v>1026</v>
      </c>
      <c r="B2" s="519"/>
      <c r="C2" s="519"/>
      <c r="D2" s="519"/>
      <c r="E2" s="519"/>
      <c r="F2" s="134"/>
      <c r="G2" s="134"/>
      <c r="H2" s="134"/>
      <c r="I2" s="134"/>
    </row>
    <row r="3" spans="1:9" ht="10.5" customHeight="1">
      <c r="A3" s="106"/>
      <c r="B3" s="106"/>
      <c r="C3" s="106"/>
      <c r="D3" s="106"/>
      <c r="E3" s="429" t="s">
        <v>0</v>
      </c>
    </row>
    <row r="4" spans="1:9" ht="39.75" customHeight="1">
      <c r="A4" s="381" t="s">
        <v>1</v>
      </c>
      <c r="B4" s="381" t="s">
        <v>2</v>
      </c>
      <c r="C4" s="381" t="s">
        <v>406</v>
      </c>
      <c r="D4" s="381" t="s">
        <v>407</v>
      </c>
      <c r="E4" s="381" t="s">
        <v>408</v>
      </c>
    </row>
    <row r="5" spans="1:9" s="36" customFormat="1" ht="11.25">
      <c r="A5" s="418">
        <v>1</v>
      </c>
      <c r="B5" s="418">
        <v>2</v>
      </c>
      <c r="C5" s="418">
        <v>3</v>
      </c>
      <c r="D5" s="418">
        <v>4</v>
      </c>
      <c r="E5" s="418">
        <v>5</v>
      </c>
    </row>
    <row r="6" spans="1:9" ht="31.5" customHeight="1">
      <c r="A6" s="327">
        <v>1</v>
      </c>
      <c r="B6" s="327" t="s">
        <v>43</v>
      </c>
      <c r="C6" s="155">
        <v>0</v>
      </c>
      <c r="D6" s="155">
        <v>0</v>
      </c>
      <c r="E6" s="155">
        <v>0</v>
      </c>
    </row>
    <row r="7" spans="1:9" ht="18" customHeight="1">
      <c r="A7" s="327">
        <v>2</v>
      </c>
      <c r="B7" s="327" t="s">
        <v>409</v>
      </c>
      <c r="C7" s="154">
        <v>236833</v>
      </c>
      <c r="D7" s="154">
        <v>1182604.7787799998</v>
      </c>
      <c r="E7" s="154">
        <v>-945771.77877999982</v>
      </c>
    </row>
    <row r="8" spans="1:9" ht="18" customHeight="1">
      <c r="A8" s="327">
        <v>3</v>
      </c>
      <c r="B8" s="327" t="s">
        <v>45</v>
      </c>
      <c r="C8" s="155">
        <v>0</v>
      </c>
      <c r="D8" s="155">
        <v>0</v>
      </c>
      <c r="E8" s="155">
        <v>0</v>
      </c>
    </row>
    <row r="9" spans="1:9" ht="18" customHeight="1">
      <c r="A9" s="327">
        <v>4</v>
      </c>
      <c r="B9" s="327" t="s">
        <v>359</v>
      </c>
      <c r="C9" s="154">
        <v>27200</v>
      </c>
      <c r="D9" s="154">
        <v>797.29482000000007</v>
      </c>
      <c r="E9" s="154">
        <v>26402.705180000001</v>
      </c>
    </row>
    <row r="10" spans="1:9" ht="18" customHeight="1">
      <c r="A10" s="327">
        <v>5</v>
      </c>
      <c r="B10" s="327" t="s">
        <v>366</v>
      </c>
      <c r="C10" s="154">
        <v>138692</v>
      </c>
      <c r="D10" s="154">
        <v>183670.09914999999</v>
      </c>
      <c r="E10" s="154">
        <v>-44978.099149999995</v>
      </c>
    </row>
    <row r="11" spans="1:9" ht="34.5" customHeight="1">
      <c r="A11" s="327">
        <v>6</v>
      </c>
      <c r="B11" s="327" t="s">
        <v>380</v>
      </c>
      <c r="C11" s="154">
        <v>417204</v>
      </c>
      <c r="D11" s="154">
        <v>368183.63695997605</v>
      </c>
      <c r="E11" s="154">
        <v>49020.363040023949</v>
      </c>
    </row>
    <row r="12" spans="1:9" ht="18" customHeight="1">
      <c r="A12" s="327">
        <v>7</v>
      </c>
      <c r="B12" s="327" t="s">
        <v>410</v>
      </c>
      <c r="C12" s="154">
        <v>391991</v>
      </c>
      <c r="D12" s="155">
        <v>0</v>
      </c>
      <c r="E12" s="154">
        <v>391991</v>
      </c>
    </row>
    <row r="13" spans="1:9" ht="18" customHeight="1">
      <c r="A13" s="327">
        <v>8</v>
      </c>
      <c r="B13" s="327" t="s">
        <v>411</v>
      </c>
      <c r="C13" s="154">
        <v>1211920</v>
      </c>
      <c r="D13" s="154">
        <v>1735255.8097099757</v>
      </c>
      <c r="E13" s="154">
        <v>-523335.80970997585</v>
      </c>
    </row>
    <row r="16" spans="1:9" ht="33" customHeight="1">
      <c r="A16" s="520" t="s">
        <v>1038</v>
      </c>
      <c r="B16" s="520"/>
      <c r="C16" s="520"/>
      <c r="D16" s="520"/>
      <c r="E16" s="520"/>
    </row>
    <row r="107" spans="1:1">
      <c r="A107" s="16" t="s">
        <v>17</v>
      </c>
    </row>
  </sheetData>
  <sheetProtection selectLockedCells="1" selectUnlockedCells="1"/>
  <mergeCells count="2">
    <mergeCell ref="A2:E2"/>
    <mergeCell ref="A16:E16"/>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sheetPr>
    <tabColor rgb="FF7030A0"/>
  </sheetPr>
  <dimension ref="A2:I107"/>
  <sheetViews>
    <sheetView zoomScale="120" zoomScaleNormal="120" workbookViewId="0">
      <selection sqref="A1:F18"/>
    </sheetView>
  </sheetViews>
  <sheetFormatPr defaultColWidth="10.75" defaultRowHeight="12.75"/>
  <cols>
    <col min="1" max="1" width="6.25" style="1" customWidth="1"/>
    <col min="2" max="2" width="38.125" style="1" customWidth="1"/>
    <col min="3" max="3" width="11.75" style="1" customWidth="1"/>
    <col min="4" max="4" width="11" style="1" customWidth="1"/>
    <col min="5" max="5" width="10.625" style="1" customWidth="1"/>
    <col min="6" max="16384" width="10.75" style="1"/>
  </cols>
  <sheetData>
    <row r="2" spans="1:9" ht="32.25" customHeight="1">
      <c r="A2" s="519" t="s">
        <v>1027</v>
      </c>
      <c r="B2" s="519"/>
      <c r="C2" s="519"/>
      <c r="D2" s="519"/>
      <c r="E2" s="519"/>
      <c r="F2" s="134"/>
      <c r="G2" s="134"/>
      <c r="H2" s="134"/>
      <c r="I2" s="134"/>
    </row>
    <row r="3" spans="1:9" ht="10.5" customHeight="1">
      <c r="A3" s="106"/>
      <c r="B3" s="106"/>
      <c r="C3" s="106"/>
      <c r="D3" s="106"/>
      <c r="E3" s="429" t="s">
        <v>0</v>
      </c>
    </row>
    <row r="4" spans="1:9" ht="33.75" customHeight="1">
      <c r="A4" s="381" t="s">
        <v>1</v>
      </c>
      <c r="B4" s="381" t="s">
        <v>2</v>
      </c>
      <c r="C4" s="381" t="s">
        <v>406</v>
      </c>
      <c r="D4" s="381" t="s">
        <v>407</v>
      </c>
      <c r="E4" s="381" t="s">
        <v>408</v>
      </c>
    </row>
    <row r="5" spans="1:9" s="36" customFormat="1" ht="11.25">
      <c r="A5" s="418">
        <v>1</v>
      </c>
      <c r="B5" s="418">
        <v>2</v>
      </c>
      <c r="C5" s="418">
        <v>3</v>
      </c>
      <c r="D5" s="418">
        <v>4</v>
      </c>
      <c r="E5" s="418">
        <v>5</v>
      </c>
    </row>
    <row r="6" spans="1:9" ht="31.5" customHeight="1">
      <c r="A6" s="327">
        <v>1</v>
      </c>
      <c r="B6" s="327" t="s">
        <v>43</v>
      </c>
      <c r="C6" s="162">
        <v>0</v>
      </c>
      <c r="D6" s="162">
        <v>0</v>
      </c>
      <c r="E6" s="162">
        <f>C6-D6</f>
        <v>0</v>
      </c>
    </row>
    <row r="7" spans="1:9" ht="18" customHeight="1">
      <c r="A7" s="327">
        <v>2</v>
      </c>
      <c r="B7" s="327" t="s">
        <v>409</v>
      </c>
      <c r="C7" s="154">
        <v>154003.4</v>
      </c>
      <c r="D7" s="154">
        <v>1107637.4606000001</v>
      </c>
      <c r="E7" s="154">
        <f t="shared" ref="E7:E12" si="0">C7-D7</f>
        <v>-953634.06060000008</v>
      </c>
    </row>
    <row r="8" spans="1:9" ht="18" customHeight="1">
      <c r="A8" s="327">
        <v>3</v>
      </c>
      <c r="B8" s="327" t="s">
        <v>45</v>
      </c>
      <c r="C8" s="162">
        <v>0</v>
      </c>
      <c r="D8" s="162">
        <v>0</v>
      </c>
      <c r="E8" s="162">
        <f t="shared" si="0"/>
        <v>0</v>
      </c>
    </row>
    <row r="9" spans="1:9" ht="18" customHeight="1">
      <c r="A9" s="327">
        <v>4</v>
      </c>
      <c r="B9" s="327" t="s">
        <v>359</v>
      </c>
      <c r="C9" s="154">
        <v>15479</v>
      </c>
      <c r="D9" s="154">
        <v>269.65184999999997</v>
      </c>
      <c r="E9" s="154">
        <f t="shared" si="0"/>
        <v>15209.34815</v>
      </c>
    </row>
    <row r="10" spans="1:9" ht="18" customHeight="1">
      <c r="A10" s="327">
        <v>5</v>
      </c>
      <c r="B10" s="327" t="s">
        <v>366</v>
      </c>
      <c r="C10" s="154">
        <v>239473.04895999999</v>
      </c>
      <c r="D10" s="154">
        <v>269627.92238999926</v>
      </c>
      <c r="E10" s="154">
        <f t="shared" si="0"/>
        <v>-30154.873429999279</v>
      </c>
    </row>
    <row r="11" spans="1:9" ht="30" customHeight="1">
      <c r="A11" s="327">
        <v>6</v>
      </c>
      <c r="B11" s="327" t="s">
        <v>380</v>
      </c>
      <c r="C11" s="154">
        <v>567996</v>
      </c>
      <c r="D11" s="154">
        <v>276494.81776999857</v>
      </c>
      <c r="E11" s="154">
        <f t="shared" si="0"/>
        <v>291501.18223000143</v>
      </c>
    </row>
    <row r="12" spans="1:9" ht="18" customHeight="1">
      <c r="A12" s="327">
        <v>7</v>
      </c>
      <c r="B12" s="327" t="s">
        <v>410</v>
      </c>
      <c r="C12" s="154">
        <v>264965</v>
      </c>
      <c r="D12" s="162">
        <v>0</v>
      </c>
      <c r="E12" s="154">
        <f t="shared" si="0"/>
        <v>264965</v>
      </c>
    </row>
    <row r="13" spans="1:9" ht="18" customHeight="1">
      <c r="A13" s="327">
        <v>8</v>
      </c>
      <c r="B13" s="327" t="s">
        <v>411</v>
      </c>
      <c r="C13" s="154">
        <f>SUM(C6:C12)</f>
        <v>1241916.44896</v>
      </c>
      <c r="D13" s="154">
        <f>SUM(D6:D12)</f>
        <v>1654029.8526099981</v>
      </c>
      <c r="E13" s="154">
        <f>SUM(E6:E12)</f>
        <v>-412113.40364999801</v>
      </c>
    </row>
    <row r="16" spans="1:9" ht="33" customHeight="1">
      <c r="A16" s="520" t="s">
        <v>1038</v>
      </c>
      <c r="B16" s="520"/>
      <c r="C16" s="520"/>
      <c r="D16" s="520"/>
      <c r="E16" s="520"/>
    </row>
    <row r="107" spans="1:1">
      <c r="A107" s="16" t="s">
        <v>17</v>
      </c>
    </row>
  </sheetData>
  <sheetProtection selectLockedCells="1" selectUnlockedCells="1"/>
  <mergeCells count="2">
    <mergeCell ref="A2:E2"/>
    <mergeCell ref="A16:E16"/>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tabColor rgb="FF7030A0"/>
  </sheetPr>
  <dimension ref="A2:I107"/>
  <sheetViews>
    <sheetView workbookViewId="0">
      <selection activeCell="C22" sqref="C22"/>
    </sheetView>
  </sheetViews>
  <sheetFormatPr defaultColWidth="10.75" defaultRowHeight="12.75"/>
  <cols>
    <col min="1" max="1" width="6.25" style="1" customWidth="1"/>
    <col min="2" max="2" width="38.125" style="1" customWidth="1"/>
    <col min="3" max="3" width="12.875" style="1" customWidth="1"/>
    <col min="4" max="4" width="12.375" style="1" customWidth="1"/>
    <col min="5" max="5" width="11.375" style="1" customWidth="1"/>
    <col min="6" max="16384" width="10.75" style="1"/>
  </cols>
  <sheetData>
    <row r="2" spans="1:9" ht="32.25" customHeight="1">
      <c r="A2" s="519" t="s">
        <v>1039</v>
      </c>
      <c r="B2" s="519"/>
      <c r="C2" s="519"/>
      <c r="D2" s="519"/>
      <c r="E2" s="519"/>
      <c r="F2" s="134"/>
      <c r="G2" s="134"/>
      <c r="H2" s="134"/>
      <c r="I2" s="134"/>
    </row>
    <row r="3" spans="1:9" ht="10.5" customHeight="1">
      <c r="A3" s="106"/>
      <c r="B3" s="106"/>
      <c r="C3" s="106"/>
      <c r="D3" s="106"/>
      <c r="E3" s="429" t="s">
        <v>0</v>
      </c>
    </row>
    <row r="4" spans="1:9" ht="33" customHeight="1">
      <c r="A4" s="362" t="s">
        <v>1</v>
      </c>
      <c r="B4" s="362" t="s">
        <v>2</v>
      </c>
      <c r="C4" s="362" t="s">
        <v>406</v>
      </c>
      <c r="D4" s="362" t="s">
        <v>407</v>
      </c>
      <c r="E4" s="362" t="s">
        <v>408</v>
      </c>
    </row>
    <row r="5" spans="1:9" s="36" customFormat="1" ht="11.25">
      <c r="A5" s="418">
        <v>1</v>
      </c>
      <c r="B5" s="418">
        <v>2</v>
      </c>
      <c r="C5" s="418">
        <v>3</v>
      </c>
      <c r="D5" s="418">
        <v>4</v>
      </c>
      <c r="E5" s="418">
        <v>5</v>
      </c>
    </row>
    <row r="6" spans="1:9" ht="34.5" customHeight="1">
      <c r="A6" s="327">
        <v>1</v>
      </c>
      <c r="B6" s="327" t="s">
        <v>43</v>
      </c>
      <c r="C6" s="162">
        <v>0</v>
      </c>
      <c r="D6" s="162">
        <v>0</v>
      </c>
      <c r="E6" s="162">
        <f t="shared" ref="E6:E12" si="0">C6-D6</f>
        <v>0</v>
      </c>
    </row>
    <row r="7" spans="1:9" ht="18" customHeight="1">
      <c r="A7" s="327">
        <v>2</v>
      </c>
      <c r="B7" s="327" t="s">
        <v>409</v>
      </c>
      <c r="C7" s="154">
        <v>133975.00477</v>
      </c>
      <c r="D7" s="154">
        <v>110452.45153000001</v>
      </c>
      <c r="E7" s="154">
        <f t="shared" si="0"/>
        <v>23522.553239999994</v>
      </c>
    </row>
    <row r="8" spans="1:9" ht="18" customHeight="1">
      <c r="A8" s="327">
        <v>3</v>
      </c>
      <c r="B8" s="327" t="s">
        <v>45</v>
      </c>
      <c r="C8" s="162">
        <v>0</v>
      </c>
      <c r="D8" s="162">
        <v>0</v>
      </c>
      <c r="E8" s="162">
        <f t="shared" si="0"/>
        <v>0</v>
      </c>
    </row>
    <row r="9" spans="1:9" ht="18" customHeight="1">
      <c r="A9" s="327">
        <v>4</v>
      </c>
      <c r="B9" s="327" t="s">
        <v>359</v>
      </c>
      <c r="C9" s="154">
        <v>136</v>
      </c>
      <c r="D9" s="154">
        <v>131</v>
      </c>
      <c r="E9" s="154">
        <f t="shared" si="0"/>
        <v>5</v>
      </c>
    </row>
    <row r="10" spans="1:9" ht="18" customHeight="1">
      <c r="A10" s="327">
        <v>5</v>
      </c>
      <c r="B10" s="327" t="s">
        <v>366</v>
      </c>
      <c r="C10" s="154">
        <v>266856.94773587701</v>
      </c>
      <c r="D10" s="154">
        <v>343694.79057000001</v>
      </c>
      <c r="E10" s="154">
        <f t="shared" si="0"/>
        <v>-76837.842834123003</v>
      </c>
    </row>
    <row r="11" spans="1:9" ht="30.75" customHeight="1">
      <c r="A11" s="327">
        <v>6</v>
      </c>
      <c r="B11" s="327" t="s">
        <v>380</v>
      </c>
      <c r="C11" s="154">
        <v>237558.6675300005</v>
      </c>
      <c r="D11" s="154">
        <v>204765.24985000008</v>
      </c>
      <c r="E11" s="154">
        <f t="shared" si="0"/>
        <v>32793.417680000421</v>
      </c>
    </row>
    <row r="12" spans="1:9" ht="18" customHeight="1">
      <c r="A12" s="327">
        <v>7</v>
      </c>
      <c r="B12" s="327" t="s">
        <v>410</v>
      </c>
      <c r="C12" s="154">
        <v>49105</v>
      </c>
      <c r="D12" s="162">
        <v>0</v>
      </c>
      <c r="E12" s="154">
        <f t="shared" si="0"/>
        <v>49105</v>
      </c>
    </row>
    <row r="13" spans="1:9" ht="18" customHeight="1">
      <c r="A13" s="327">
        <v>8</v>
      </c>
      <c r="B13" s="327" t="s">
        <v>411</v>
      </c>
      <c r="C13" s="154">
        <f>SUM(C6:C12)</f>
        <v>687631.62003587745</v>
      </c>
      <c r="D13" s="154">
        <f>SUM(D6:D12)</f>
        <v>659043.49195000017</v>
      </c>
      <c r="E13" s="154">
        <f>SUM(E6:E12)</f>
        <v>28588.128085877412</v>
      </c>
    </row>
    <row r="16" spans="1:9" ht="33" customHeight="1">
      <c r="A16" s="520" t="s">
        <v>1038</v>
      </c>
      <c r="B16" s="520"/>
      <c r="C16" s="520"/>
      <c r="D16" s="520"/>
      <c r="E16" s="520"/>
    </row>
    <row r="107" spans="1:1">
      <c r="A107" s="16" t="s">
        <v>17</v>
      </c>
    </row>
  </sheetData>
  <mergeCells count="2">
    <mergeCell ref="A2:E2"/>
    <mergeCell ref="A16:E16"/>
  </mergeCells>
  <pageMargins left="0.78740157480314965" right="0.70866141732283472" top="0.74803149606299213" bottom="0.74803149606299213" header="0.31496062992125984" footer="0.31496062992125984"/>
  <pageSetup paperSize="9" scale="90" orientation="portrait" verticalDpi="0" r:id="rId1"/>
</worksheet>
</file>

<file path=xl/worksheets/sheet25.xml><?xml version="1.0" encoding="utf-8"?>
<worksheet xmlns="http://schemas.openxmlformats.org/spreadsheetml/2006/main" xmlns:r="http://schemas.openxmlformats.org/officeDocument/2006/relationships">
  <sheetPr>
    <tabColor rgb="FF7030A0"/>
  </sheetPr>
  <dimension ref="A1:M129"/>
  <sheetViews>
    <sheetView zoomScale="85" zoomScaleNormal="85" workbookViewId="0">
      <selection activeCell="D11" sqref="D11"/>
    </sheetView>
  </sheetViews>
  <sheetFormatPr defaultColWidth="10.75" defaultRowHeight="12.75"/>
  <cols>
    <col min="1" max="1" width="8.125" style="27" customWidth="1"/>
    <col min="2" max="2" width="37.5" style="1" customWidth="1"/>
    <col min="3" max="9" width="10.75" style="1"/>
    <col min="10" max="10" width="14.625" style="1" customWidth="1"/>
    <col min="11" max="11" width="11.875" style="1" customWidth="1"/>
    <col min="12" max="12" width="9" style="1" customWidth="1"/>
    <col min="13" max="13" width="9.125" style="1" customWidth="1"/>
    <col min="14" max="16384" width="10.75" style="1"/>
  </cols>
  <sheetData>
    <row r="1" spans="1:13">
      <c r="A1" s="53" t="s">
        <v>1040</v>
      </c>
      <c r="B1" s="36"/>
      <c r="C1" s="36"/>
      <c r="D1" s="36"/>
    </row>
    <row r="2" spans="1:13" ht="9" customHeight="1">
      <c r="A2" s="522"/>
      <c r="B2" s="522"/>
      <c r="C2" s="522"/>
      <c r="D2" s="522"/>
      <c r="E2" s="522"/>
      <c r="F2" s="522"/>
      <c r="G2" s="36"/>
      <c r="H2" s="36"/>
      <c r="I2" s="36"/>
      <c r="J2" s="36"/>
      <c r="K2" s="36"/>
      <c r="L2" s="36"/>
      <c r="M2" s="36"/>
    </row>
    <row r="3" spans="1:13" ht="16.5" customHeight="1">
      <c r="A3" s="27" t="s">
        <v>1041</v>
      </c>
      <c r="E3" s="36"/>
      <c r="F3" s="36"/>
      <c r="G3" s="36"/>
      <c r="H3" s="36"/>
      <c r="I3" s="36"/>
      <c r="J3" s="36"/>
      <c r="K3" s="36"/>
      <c r="L3" s="36"/>
      <c r="M3" s="36"/>
    </row>
    <row r="4" spans="1:13" ht="8.25" customHeight="1">
      <c r="E4" s="36"/>
      <c r="F4" s="36"/>
      <c r="G4" s="36"/>
      <c r="H4" s="36"/>
      <c r="I4" s="36"/>
      <c r="J4" s="36"/>
      <c r="K4" s="36"/>
      <c r="L4" s="36"/>
      <c r="M4" s="36"/>
    </row>
    <row r="5" spans="1:13" ht="17.25" customHeight="1">
      <c r="A5" s="525" t="s">
        <v>56</v>
      </c>
      <c r="B5" s="525"/>
      <c r="C5" s="525"/>
      <c r="D5" s="525"/>
      <c r="E5" s="525"/>
      <c r="F5" s="525"/>
      <c r="G5" s="525"/>
      <c r="H5" s="525"/>
      <c r="I5" s="525"/>
      <c r="J5" s="525"/>
      <c r="K5" s="525"/>
      <c r="L5" s="525"/>
      <c r="M5" s="525"/>
    </row>
    <row r="6" spans="1:13" ht="11.25" customHeight="1">
      <c r="M6" s="426" t="s">
        <v>0</v>
      </c>
    </row>
    <row r="7" spans="1:13" ht="76.5">
      <c r="A7" s="435" t="s">
        <v>29</v>
      </c>
      <c r="B7" s="405" t="s">
        <v>30</v>
      </c>
      <c r="C7" s="405" t="s">
        <v>57</v>
      </c>
      <c r="D7" s="405" t="s">
        <v>58</v>
      </c>
      <c r="E7" s="405" t="s">
        <v>59</v>
      </c>
      <c r="F7" s="405" t="s">
        <v>60</v>
      </c>
      <c r="G7" s="405" t="s">
        <v>61</v>
      </c>
      <c r="H7" s="405" t="s">
        <v>62</v>
      </c>
      <c r="I7" s="405" t="s">
        <v>63</v>
      </c>
      <c r="J7" s="405" t="s">
        <v>64</v>
      </c>
      <c r="K7" s="405" t="s">
        <v>65</v>
      </c>
      <c r="L7" s="405" t="s">
        <v>66</v>
      </c>
      <c r="M7" s="405" t="s">
        <v>67</v>
      </c>
    </row>
    <row r="8" spans="1:13" s="36" customFormat="1" ht="11.25">
      <c r="A8" s="436">
        <v>1</v>
      </c>
      <c r="B8" s="420">
        <v>2</v>
      </c>
      <c r="C8" s="420">
        <v>3</v>
      </c>
      <c r="D8" s="420">
        <v>4</v>
      </c>
      <c r="E8" s="420">
        <v>5</v>
      </c>
      <c r="F8" s="420">
        <v>6</v>
      </c>
      <c r="G8" s="420">
        <v>7</v>
      </c>
      <c r="H8" s="420">
        <v>8</v>
      </c>
      <c r="I8" s="420">
        <v>9</v>
      </c>
      <c r="J8" s="420">
        <v>10</v>
      </c>
      <c r="K8" s="420">
        <v>11</v>
      </c>
      <c r="L8" s="436" t="s">
        <v>68</v>
      </c>
      <c r="M8" s="420">
        <v>12</v>
      </c>
    </row>
    <row r="9" spans="1:13">
      <c r="A9" s="437">
        <v>1</v>
      </c>
      <c r="B9" s="438" t="s">
        <v>69</v>
      </c>
      <c r="C9" s="37" t="s">
        <v>32</v>
      </c>
      <c r="D9" s="38">
        <v>4257</v>
      </c>
      <c r="E9" s="38">
        <v>2818</v>
      </c>
      <c r="F9" s="37" t="s">
        <v>32</v>
      </c>
      <c r="G9" s="38">
        <v>2032</v>
      </c>
      <c r="H9" s="38">
        <v>381</v>
      </c>
      <c r="I9" s="39" t="s">
        <v>32</v>
      </c>
      <c r="J9" s="38">
        <v>97</v>
      </c>
      <c r="K9" s="38">
        <v>21</v>
      </c>
      <c r="L9" s="39" t="s">
        <v>32</v>
      </c>
      <c r="M9" s="38">
        <v>9606</v>
      </c>
    </row>
    <row r="10" spans="1:13">
      <c r="A10" s="437" t="s">
        <v>33</v>
      </c>
      <c r="B10" s="438" t="s">
        <v>70</v>
      </c>
      <c r="C10" s="37" t="s">
        <v>32</v>
      </c>
      <c r="D10" s="38">
        <v>5851</v>
      </c>
      <c r="E10" s="38">
        <v>5533</v>
      </c>
      <c r="F10" s="37" t="s">
        <v>32</v>
      </c>
      <c r="G10" s="38">
        <v>2525</v>
      </c>
      <c r="H10" s="38">
        <v>575</v>
      </c>
      <c r="I10" s="38">
        <v>2395</v>
      </c>
      <c r="J10" s="38">
        <v>97</v>
      </c>
      <c r="K10" s="38">
        <v>25</v>
      </c>
      <c r="L10" s="39" t="s">
        <v>32</v>
      </c>
      <c r="M10" s="38">
        <v>17001</v>
      </c>
    </row>
    <row r="11" spans="1:13">
      <c r="A11" s="437" t="s">
        <v>35</v>
      </c>
      <c r="B11" s="438" t="s">
        <v>71</v>
      </c>
      <c r="C11" s="37" t="s">
        <v>32</v>
      </c>
      <c r="D11" s="38">
        <v>-1594</v>
      </c>
      <c r="E11" s="38">
        <v>-2715</v>
      </c>
      <c r="F11" s="37" t="s">
        <v>32</v>
      </c>
      <c r="G11" s="38">
        <v>-493</v>
      </c>
      <c r="H11" s="38">
        <v>-194</v>
      </c>
      <c r="I11" s="38">
        <v>-2395</v>
      </c>
      <c r="J11" s="39" t="s">
        <v>32</v>
      </c>
      <c r="K11" s="38">
        <v>-4</v>
      </c>
      <c r="L11" s="39" t="s">
        <v>32</v>
      </c>
      <c r="M11" s="38">
        <v>-7395</v>
      </c>
    </row>
    <row r="12" spans="1:13">
      <c r="A12" s="437">
        <v>2</v>
      </c>
      <c r="B12" s="438" t="s">
        <v>72</v>
      </c>
      <c r="C12" s="37" t="s">
        <v>32</v>
      </c>
      <c r="D12" s="37" t="s">
        <v>32</v>
      </c>
      <c r="E12" s="37" t="s">
        <v>32</v>
      </c>
      <c r="F12" s="37" t="s">
        <v>32</v>
      </c>
      <c r="G12" s="37" t="s">
        <v>32</v>
      </c>
      <c r="H12" s="37" t="s">
        <v>32</v>
      </c>
      <c r="I12" s="37" t="s">
        <v>32</v>
      </c>
      <c r="J12" s="37" t="s">
        <v>32</v>
      </c>
      <c r="K12" s="37" t="s">
        <v>32</v>
      </c>
      <c r="L12" s="37" t="s">
        <v>32</v>
      </c>
      <c r="M12" s="37" t="s">
        <v>32</v>
      </c>
    </row>
    <row r="13" spans="1:13">
      <c r="A13" s="437">
        <v>3</v>
      </c>
      <c r="B13" s="438" t="s">
        <v>73</v>
      </c>
      <c r="C13" s="37" t="s">
        <v>32</v>
      </c>
      <c r="D13" s="38">
        <v>662</v>
      </c>
      <c r="E13" s="40">
        <v>5214</v>
      </c>
      <c r="F13" s="37" t="s">
        <v>32</v>
      </c>
      <c r="G13" s="40">
        <v>6201</v>
      </c>
      <c r="H13" s="40">
        <v>1181</v>
      </c>
      <c r="I13" s="40">
        <v>413</v>
      </c>
      <c r="J13" s="40">
        <v>7004</v>
      </c>
      <c r="K13" s="41">
        <v>0</v>
      </c>
      <c r="L13" s="41" t="s">
        <v>32</v>
      </c>
      <c r="M13" s="38">
        <f>SUM(D13:L13)</f>
        <v>20675</v>
      </c>
    </row>
    <row r="14" spans="1:13" ht="31.5" customHeight="1">
      <c r="A14" s="437">
        <v>4</v>
      </c>
      <c r="B14" s="438" t="s">
        <v>74</v>
      </c>
      <c r="C14" s="37" t="s">
        <v>32</v>
      </c>
      <c r="D14" s="37" t="s">
        <v>32</v>
      </c>
      <c r="E14" s="37" t="s">
        <v>32</v>
      </c>
      <c r="F14" s="37" t="s">
        <v>32</v>
      </c>
      <c r="G14" s="41" t="s">
        <v>32</v>
      </c>
      <c r="H14" s="41" t="s">
        <v>32</v>
      </c>
      <c r="I14" s="41" t="s">
        <v>32</v>
      </c>
      <c r="J14" s="41" t="s">
        <v>32</v>
      </c>
      <c r="K14" s="41" t="s">
        <v>32</v>
      </c>
      <c r="L14" s="41" t="s">
        <v>32</v>
      </c>
      <c r="M14" s="41" t="s">
        <v>32</v>
      </c>
    </row>
    <row r="15" spans="1:13" ht="30" customHeight="1">
      <c r="A15" s="437">
        <v>5</v>
      </c>
      <c r="B15" s="438" t="s">
        <v>75</v>
      </c>
      <c r="C15" s="37" t="s">
        <v>32</v>
      </c>
      <c r="D15" s="38">
        <v>-3</v>
      </c>
      <c r="E15" s="40">
        <v>-396</v>
      </c>
      <c r="F15" s="37" t="s">
        <v>32</v>
      </c>
      <c r="G15" s="40">
        <v>-370</v>
      </c>
      <c r="H15" s="40">
        <v>-203</v>
      </c>
      <c r="I15" s="41" t="s">
        <v>32</v>
      </c>
      <c r="J15" s="40">
        <v>-6280</v>
      </c>
      <c r="K15" s="41" t="s">
        <v>32</v>
      </c>
      <c r="L15" s="41" t="s">
        <v>32</v>
      </c>
      <c r="M15" s="38">
        <f>SUM(D15:L15)</f>
        <v>-7252</v>
      </c>
    </row>
    <row r="16" spans="1:13">
      <c r="A16" s="437">
        <v>6</v>
      </c>
      <c r="B16" s="438" t="s">
        <v>76</v>
      </c>
      <c r="C16" s="37" t="s">
        <v>32</v>
      </c>
      <c r="D16" s="37" t="s">
        <v>32</v>
      </c>
      <c r="E16" s="41" t="s">
        <v>32</v>
      </c>
      <c r="F16" s="37" t="s">
        <v>32</v>
      </c>
      <c r="G16" s="41" t="s">
        <v>32</v>
      </c>
      <c r="H16" s="41" t="s">
        <v>32</v>
      </c>
      <c r="I16" s="41" t="s">
        <v>32</v>
      </c>
      <c r="J16" s="41" t="s">
        <v>32</v>
      </c>
      <c r="K16" s="41" t="s">
        <v>32</v>
      </c>
      <c r="L16" s="41" t="s">
        <v>32</v>
      </c>
      <c r="M16" s="41" t="s">
        <v>32</v>
      </c>
    </row>
    <row r="17" spans="1:13">
      <c r="A17" s="437">
        <v>7</v>
      </c>
      <c r="B17" s="438" t="s">
        <v>77</v>
      </c>
      <c r="C17" s="37" t="s">
        <v>32</v>
      </c>
      <c r="D17" s="38">
        <v>-3</v>
      </c>
      <c r="E17" s="40">
        <v>-396</v>
      </c>
      <c r="F17" s="37" t="s">
        <v>32</v>
      </c>
      <c r="G17" s="40">
        <v>-370</v>
      </c>
      <c r="H17" s="40">
        <v>-203</v>
      </c>
      <c r="I17" s="41" t="s">
        <v>32</v>
      </c>
      <c r="J17" s="40">
        <v>-6280</v>
      </c>
      <c r="K17" s="41" t="s">
        <v>32</v>
      </c>
      <c r="L17" s="41" t="s">
        <v>32</v>
      </c>
      <c r="M17" s="38">
        <f>SUM(D17:L17)</f>
        <v>-7252</v>
      </c>
    </row>
    <row r="18" spans="1:13">
      <c r="A18" s="437">
        <v>8</v>
      </c>
      <c r="B18" s="438" t="s">
        <v>78</v>
      </c>
      <c r="C18" s="37" t="s">
        <v>32</v>
      </c>
      <c r="D18" s="38">
        <v>-169</v>
      </c>
      <c r="E18" s="40">
        <v>-1356</v>
      </c>
      <c r="F18" s="37" t="s">
        <v>32</v>
      </c>
      <c r="G18" s="40">
        <v>-500</v>
      </c>
      <c r="H18" s="40">
        <v>-208</v>
      </c>
      <c r="I18" s="40">
        <v>-413</v>
      </c>
      <c r="J18" s="40" t="s">
        <v>32</v>
      </c>
      <c r="K18" s="40">
        <v>-4</v>
      </c>
      <c r="L18" s="41" t="s">
        <v>32</v>
      </c>
      <c r="M18" s="38">
        <v>-2650</v>
      </c>
    </row>
    <row r="19" spans="1:13">
      <c r="A19" s="437">
        <v>9</v>
      </c>
      <c r="B19" s="438" t="s">
        <v>79</v>
      </c>
      <c r="C19" s="37" t="s">
        <v>32</v>
      </c>
      <c r="D19" s="37" t="s">
        <v>32</v>
      </c>
      <c r="E19" s="37" t="s">
        <v>32</v>
      </c>
      <c r="F19" s="37" t="s">
        <v>32</v>
      </c>
      <c r="G19" s="37" t="s">
        <v>32</v>
      </c>
      <c r="H19" s="37" t="s">
        <v>32</v>
      </c>
      <c r="I19" s="37" t="s">
        <v>32</v>
      </c>
      <c r="J19" s="37" t="s">
        <v>32</v>
      </c>
      <c r="K19" s="37" t="s">
        <v>32</v>
      </c>
      <c r="L19" s="37" t="s">
        <v>32</v>
      </c>
      <c r="M19" s="37" t="s">
        <v>32</v>
      </c>
    </row>
    <row r="20" spans="1:13">
      <c r="A20" s="437">
        <v>10</v>
      </c>
      <c r="B20" s="438" t="s">
        <v>80</v>
      </c>
      <c r="C20" s="37" t="s">
        <v>32</v>
      </c>
      <c r="D20" s="37" t="s">
        <v>32</v>
      </c>
      <c r="E20" s="37" t="s">
        <v>32</v>
      </c>
      <c r="F20" s="37" t="s">
        <v>32</v>
      </c>
      <c r="G20" s="37" t="s">
        <v>32</v>
      </c>
      <c r="H20" s="37" t="s">
        <v>32</v>
      </c>
      <c r="I20" s="37" t="s">
        <v>32</v>
      </c>
      <c r="J20" s="37" t="s">
        <v>32</v>
      </c>
      <c r="K20" s="37" t="s">
        <v>32</v>
      </c>
      <c r="L20" s="37" t="s">
        <v>32</v>
      </c>
      <c r="M20" s="37" t="s">
        <v>32</v>
      </c>
    </row>
    <row r="21" spans="1:13">
      <c r="A21" s="437">
        <v>11</v>
      </c>
      <c r="B21" s="438" t="s">
        <v>81</v>
      </c>
      <c r="C21" s="37" t="s">
        <v>32</v>
      </c>
      <c r="D21" s="37" t="s">
        <v>32</v>
      </c>
      <c r="E21" s="37" t="s">
        <v>32</v>
      </c>
      <c r="F21" s="37" t="s">
        <v>32</v>
      </c>
      <c r="G21" s="37" t="s">
        <v>32</v>
      </c>
      <c r="H21" s="37" t="s">
        <v>32</v>
      </c>
      <c r="I21" s="37" t="s">
        <v>32</v>
      </c>
      <c r="J21" s="37" t="s">
        <v>32</v>
      </c>
      <c r="K21" s="37" t="s">
        <v>32</v>
      </c>
      <c r="L21" s="37" t="s">
        <v>32</v>
      </c>
      <c r="M21" s="37" t="s">
        <v>32</v>
      </c>
    </row>
    <row r="22" spans="1:13">
      <c r="A22" s="437" t="s">
        <v>68</v>
      </c>
      <c r="B22" s="438" t="s">
        <v>82</v>
      </c>
      <c r="C22" s="37" t="s">
        <v>32</v>
      </c>
      <c r="D22" s="37" t="s">
        <v>32</v>
      </c>
      <c r="E22" s="37" t="s">
        <v>32</v>
      </c>
      <c r="F22" s="37" t="s">
        <v>32</v>
      </c>
      <c r="G22" s="37" t="s">
        <v>32</v>
      </c>
      <c r="H22" s="37" t="s">
        <v>32</v>
      </c>
      <c r="I22" s="37" t="s">
        <v>32</v>
      </c>
      <c r="J22" s="37" t="s">
        <v>32</v>
      </c>
      <c r="K22" s="37" t="s">
        <v>32</v>
      </c>
      <c r="L22" s="37" t="s">
        <v>32</v>
      </c>
      <c r="M22" s="37" t="s">
        <v>32</v>
      </c>
    </row>
    <row r="23" spans="1:13">
      <c r="A23" s="437" t="s">
        <v>83</v>
      </c>
      <c r="B23" s="438" t="s">
        <v>84</v>
      </c>
      <c r="C23" s="37" t="s">
        <v>32</v>
      </c>
      <c r="D23" s="37" t="s">
        <v>32</v>
      </c>
      <c r="E23" s="37" t="s">
        <v>32</v>
      </c>
      <c r="F23" s="37" t="s">
        <v>32</v>
      </c>
      <c r="G23" s="37" t="s">
        <v>32</v>
      </c>
      <c r="H23" s="37" t="s">
        <v>32</v>
      </c>
      <c r="I23" s="37" t="s">
        <v>32</v>
      </c>
      <c r="J23" s="37" t="s">
        <v>32</v>
      </c>
      <c r="K23" s="37" t="s">
        <v>32</v>
      </c>
      <c r="L23" s="37" t="s">
        <v>32</v>
      </c>
      <c r="M23" s="37" t="s">
        <v>32</v>
      </c>
    </row>
    <row r="24" spans="1:13">
      <c r="A24" s="437">
        <v>12</v>
      </c>
      <c r="B24" s="438" t="s">
        <v>85</v>
      </c>
      <c r="C24" s="37" t="s">
        <v>32</v>
      </c>
      <c r="D24" s="37" t="s">
        <v>32</v>
      </c>
      <c r="E24" s="37" t="s">
        <v>32</v>
      </c>
      <c r="F24" s="37" t="s">
        <v>32</v>
      </c>
      <c r="G24" s="37" t="s">
        <v>32</v>
      </c>
      <c r="H24" s="37" t="s">
        <v>32</v>
      </c>
      <c r="I24" s="37" t="s">
        <v>32</v>
      </c>
      <c r="J24" s="37" t="s">
        <v>32</v>
      </c>
      <c r="K24" s="37" t="s">
        <v>32</v>
      </c>
      <c r="L24" s="37" t="s">
        <v>32</v>
      </c>
      <c r="M24" s="37" t="s">
        <v>32</v>
      </c>
    </row>
    <row r="25" spans="1:13">
      <c r="A25" s="437">
        <v>13</v>
      </c>
      <c r="B25" s="438" t="s">
        <v>86</v>
      </c>
      <c r="C25" s="37" t="s">
        <v>32</v>
      </c>
      <c r="D25" s="37" t="s">
        <v>32</v>
      </c>
      <c r="E25" s="37" t="s">
        <v>32</v>
      </c>
      <c r="F25" s="37" t="s">
        <v>32</v>
      </c>
      <c r="G25" s="37" t="s">
        <v>32</v>
      </c>
      <c r="H25" s="37" t="s">
        <v>32</v>
      </c>
      <c r="I25" s="37" t="s">
        <v>32</v>
      </c>
      <c r="J25" s="37" t="s">
        <v>32</v>
      </c>
      <c r="K25" s="37" t="s">
        <v>32</v>
      </c>
      <c r="L25" s="37" t="s">
        <v>32</v>
      </c>
      <c r="M25" s="37" t="s">
        <v>32</v>
      </c>
    </row>
    <row r="26" spans="1:13">
      <c r="A26" s="437">
        <v>14</v>
      </c>
      <c r="B26" s="438" t="s">
        <v>87</v>
      </c>
      <c r="C26" s="37" t="s">
        <v>32</v>
      </c>
      <c r="D26" s="38">
        <v>4747</v>
      </c>
      <c r="E26" s="38">
        <v>6280</v>
      </c>
      <c r="F26" s="39" t="s">
        <v>32</v>
      </c>
      <c r="G26" s="38">
        <v>7363</v>
      </c>
      <c r="H26" s="38">
        <v>1151</v>
      </c>
      <c r="I26" s="39" t="s">
        <v>32</v>
      </c>
      <c r="J26" s="38">
        <v>821</v>
      </c>
      <c r="K26" s="38">
        <v>17</v>
      </c>
      <c r="L26" s="39" t="s">
        <v>32</v>
      </c>
      <c r="M26" s="38">
        <v>20379</v>
      </c>
    </row>
    <row r="27" spans="1:13">
      <c r="A27" s="437" t="s">
        <v>88</v>
      </c>
      <c r="B27" s="438" t="s">
        <v>70</v>
      </c>
      <c r="C27" s="37" t="s">
        <v>32</v>
      </c>
      <c r="D27" s="38">
        <v>6433</v>
      </c>
      <c r="E27" s="38">
        <v>9509</v>
      </c>
      <c r="F27" s="39" t="s">
        <v>32</v>
      </c>
      <c r="G27" s="38">
        <v>8220</v>
      </c>
      <c r="H27" s="38">
        <v>1356</v>
      </c>
      <c r="I27" s="38">
        <v>2398</v>
      </c>
      <c r="J27" s="38">
        <v>821</v>
      </c>
      <c r="K27" s="38">
        <v>25</v>
      </c>
      <c r="L27" s="39" t="s">
        <v>32</v>
      </c>
      <c r="M27" s="38">
        <v>28762</v>
      </c>
    </row>
    <row r="28" spans="1:13">
      <c r="A28" s="437" t="s">
        <v>89</v>
      </c>
      <c r="B28" s="438" t="s">
        <v>90</v>
      </c>
      <c r="C28" s="37" t="s">
        <v>32</v>
      </c>
      <c r="D28" s="38">
        <v>-1686</v>
      </c>
      <c r="E28" s="38">
        <v>-3229</v>
      </c>
      <c r="F28" s="39" t="s">
        <v>32</v>
      </c>
      <c r="G28" s="38">
        <v>-857</v>
      </c>
      <c r="H28" s="38">
        <v>-205</v>
      </c>
      <c r="I28" s="38">
        <v>-2398</v>
      </c>
      <c r="J28" s="39" t="s">
        <v>32</v>
      </c>
      <c r="K28" s="38">
        <v>-8</v>
      </c>
      <c r="L28" s="39" t="s">
        <v>32</v>
      </c>
      <c r="M28" s="38">
        <v>-8383</v>
      </c>
    </row>
    <row r="29" spans="1:13" ht="32.25" customHeight="1">
      <c r="A29" s="437">
        <v>15</v>
      </c>
      <c r="B29" s="438" t="s">
        <v>72</v>
      </c>
      <c r="C29" s="39" t="s">
        <v>32</v>
      </c>
      <c r="D29" s="39" t="s">
        <v>32</v>
      </c>
      <c r="E29" s="39" t="s">
        <v>32</v>
      </c>
      <c r="F29" s="39" t="s">
        <v>32</v>
      </c>
      <c r="G29" s="39" t="s">
        <v>32</v>
      </c>
      <c r="H29" s="39" t="s">
        <v>32</v>
      </c>
      <c r="I29" s="39" t="s">
        <v>32</v>
      </c>
      <c r="J29" s="39" t="s">
        <v>32</v>
      </c>
      <c r="K29" s="39" t="s">
        <v>32</v>
      </c>
      <c r="L29" s="39" t="s">
        <v>32</v>
      </c>
      <c r="M29" s="39" t="s">
        <v>32</v>
      </c>
    </row>
    <row r="30" spans="1:13" ht="18" customHeight="1">
      <c r="A30" s="437">
        <v>16</v>
      </c>
      <c r="B30" s="438" t="s">
        <v>73</v>
      </c>
      <c r="C30" s="37" t="s">
        <v>32</v>
      </c>
      <c r="D30" s="38">
        <v>3837</v>
      </c>
      <c r="E30" s="38">
        <v>10115</v>
      </c>
      <c r="F30" s="39" t="s">
        <v>32</v>
      </c>
      <c r="G30" s="38">
        <v>9983</v>
      </c>
      <c r="H30" s="39" t="s">
        <v>32</v>
      </c>
      <c r="I30" s="38">
        <v>2091</v>
      </c>
      <c r="J30" s="38">
        <v>12950</v>
      </c>
      <c r="K30" s="39" t="s">
        <v>32</v>
      </c>
      <c r="L30" s="39" t="s">
        <v>32</v>
      </c>
      <c r="M30" s="38">
        <v>38976</v>
      </c>
    </row>
    <row r="31" spans="1:13" ht="32.25" customHeight="1">
      <c r="A31" s="437">
        <v>17</v>
      </c>
      <c r="B31" s="438" t="s">
        <v>74</v>
      </c>
      <c r="C31" s="37" t="s">
        <v>32</v>
      </c>
      <c r="D31" s="39" t="s">
        <v>32</v>
      </c>
      <c r="E31" s="39" t="s">
        <v>32</v>
      </c>
      <c r="F31" s="39" t="s">
        <v>32</v>
      </c>
      <c r="G31" s="39" t="s">
        <v>32</v>
      </c>
      <c r="H31" s="39" t="s">
        <v>32</v>
      </c>
      <c r="I31" s="38" t="s">
        <v>32</v>
      </c>
      <c r="J31" s="39" t="s">
        <v>32</v>
      </c>
      <c r="K31" s="39" t="s">
        <v>32</v>
      </c>
      <c r="L31" s="39" t="s">
        <v>32</v>
      </c>
      <c r="M31" s="39" t="s">
        <v>32</v>
      </c>
    </row>
    <row r="32" spans="1:13" ht="30.75" customHeight="1">
      <c r="A32" s="437">
        <v>18</v>
      </c>
      <c r="B32" s="438" t="s">
        <v>75</v>
      </c>
      <c r="C32" s="37" t="s">
        <v>32</v>
      </c>
      <c r="D32" s="39" t="s">
        <v>32</v>
      </c>
      <c r="E32" s="39" t="s">
        <v>32</v>
      </c>
      <c r="F32" s="39" t="s">
        <v>32</v>
      </c>
      <c r="G32" s="38">
        <v>1151</v>
      </c>
      <c r="H32" s="38">
        <v>-1151</v>
      </c>
      <c r="I32" s="38" t="s">
        <v>32</v>
      </c>
      <c r="J32" s="39" t="s">
        <v>32</v>
      </c>
      <c r="K32" s="39" t="s">
        <v>32</v>
      </c>
      <c r="L32" s="39" t="s">
        <v>32</v>
      </c>
      <c r="M32" s="39" t="s">
        <v>32</v>
      </c>
    </row>
    <row r="33" spans="1:13">
      <c r="A33" s="437">
        <v>19</v>
      </c>
      <c r="B33" s="438" t="s">
        <v>76</v>
      </c>
      <c r="C33" s="37" t="s">
        <v>32</v>
      </c>
      <c r="D33" s="39" t="s">
        <v>32</v>
      </c>
      <c r="E33" s="39" t="s">
        <v>32</v>
      </c>
      <c r="F33" s="39" t="s">
        <v>32</v>
      </c>
      <c r="G33" s="39" t="s">
        <v>32</v>
      </c>
      <c r="H33" s="39" t="s">
        <v>32</v>
      </c>
      <c r="I33" s="39" t="s">
        <v>32</v>
      </c>
      <c r="J33" s="39" t="s">
        <v>32</v>
      </c>
      <c r="K33" s="39" t="s">
        <v>32</v>
      </c>
      <c r="L33" s="39" t="s">
        <v>32</v>
      </c>
      <c r="M33" s="39" t="s">
        <v>32</v>
      </c>
    </row>
    <row r="34" spans="1:13">
      <c r="A34" s="437">
        <v>20</v>
      </c>
      <c r="B34" s="438" t="s">
        <v>77</v>
      </c>
      <c r="C34" s="37" t="s">
        <v>32</v>
      </c>
      <c r="D34" s="38">
        <v>-261</v>
      </c>
      <c r="E34" s="38">
        <v>-290</v>
      </c>
      <c r="F34" s="39" t="s">
        <v>32</v>
      </c>
      <c r="G34" s="38">
        <v>-408</v>
      </c>
      <c r="H34" s="39" t="s">
        <v>32</v>
      </c>
      <c r="I34" s="39" t="s">
        <v>32</v>
      </c>
      <c r="J34" s="38">
        <v>-12274</v>
      </c>
      <c r="K34" s="39" t="s">
        <v>32</v>
      </c>
      <c r="L34" s="39" t="s">
        <v>32</v>
      </c>
      <c r="M34" s="38">
        <v>-13233</v>
      </c>
    </row>
    <row r="35" spans="1:13">
      <c r="A35" s="437">
        <v>21</v>
      </c>
      <c r="B35" s="438" t="s">
        <v>78</v>
      </c>
      <c r="C35" s="37" t="s">
        <v>32</v>
      </c>
      <c r="D35" s="38">
        <v>-1047</v>
      </c>
      <c r="E35" s="38">
        <v>-3058</v>
      </c>
      <c r="F35" s="39" t="s">
        <v>32</v>
      </c>
      <c r="G35" s="38">
        <v>-2754</v>
      </c>
      <c r="H35" s="39" t="s">
        <v>32</v>
      </c>
      <c r="I35" s="38">
        <v>-2091</v>
      </c>
      <c r="J35" s="39" t="s">
        <v>32</v>
      </c>
      <c r="K35" s="38">
        <v>-4</v>
      </c>
      <c r="L35" s="39" t="s">
        <v>32</v>
      </c>
      <c r="M35" s="38">
        <v>-8954</v>
      </c>
    </row>
    <row r="36" spans="1:13">
      <c r="A36" s="437">
        <v>22</v>
      </c>
      <c r="B36" s="438" t="s">
        <v>79</v>
      </c>
      <c r="C36" s="37" t="s">
        <v>32</v>
      </c>
      <c r="D36" s="39" t="s">
        <v>32</v>
      </c>
      <c r="E36" s="39" t="s">
        <v>32</v>
      </c>
      <c r="F36" s="39" t="s">
        <v>32</v>
      </c>
      <c r="G36" s="39" t="s">
        <v>32</v>
      </c>
      <c r="H36" s="39" t="s">
        <v>32</v>
      </c>
      <c r="I36" s="39" t="s">
        <v>32</v>
      </c>
      <c r="J36" s="39" t="s">
        <v>32</v>
      </c>
      <c r="K36" s="39" t="s">
        <v>32</v>
      </c>
      <c r="L36" s="39" t="s">
        <v>32</v>
      </c>
      <c r="M36" s="39" t="s">
        <v>32</v>
      </c>
    </row>
    <row r="37" spans="1:13">
      <c r="A37" s="437">
        <v>23</v>
      </c>
      <c r="B37" s="438" t="s">
        <v>80</v>
      </c>
      <c r="C37" s="37" t="s">
        <v>32</v>
      </c>
      <c r="D37" s="39" t="s">
        <v>32</v>
      </c>
      <c r="E37" s="39" t="s">
        <v>32</v>
      </c>
      <c r="F37" s="39" t="s">
        <v>32</v>
      </c>
      <c r="G37" s="39" t="s">
        <v>32</v>
      </c>
      <c r="H37" s="39" t="s">
        <v>32</v>
      </c>
      <c r="I37" s="39" t="s">
        <v>32</v>
      </c>
      <c r="J37" s="39" t="s">
        <v>32</v>
      </c>
      <c r="K37" s="39" t="s">
        <v>32</v>
      </c>
      <c r="L37" s="39" t="s">
        <v>32</v>
      </c>
      <c r="M37" s="39" t="s">
        <v>32</v>
      </c>
    </row>
    <row r="38" spans="1:13">
      <c r="A38" s="437">
        <v>24</v>
      </c>
      <c r="B38" s="438" t="s">
        <v>81</v>
      </c>
      <c r="C38" s="37" t="s">
        <v>32</v>
      </c>
      <c r="D38" s="39" t="s">
        <v>32</v>
      </c>
      <c r="E38" s="39" t="s">
        <v>32</v>
      </c>
      <c r="F38" s="39" t="s">
        <v>32</v>
      </c>
      <c r="G38" s="39" t="s">
        <v>32</v>
      </c>
      <c r="H38" s="39" t="s">
        <v>32</v>
      </c>
      <c r="I38" s="39" t="s">
        <v>32</v>
      </c>
      <c r="J38" s="39" t="s">
        <v>32</v>
      </c>
      <c r="K38" s="39" t="s">
        <v>32</v>
      </c>
      <c r="L38" s="39" t="s">
        <v>32</v>
      </c>
      <c r="M38" s="39" t="s">
        <v>32</v>
      </c>
    </row>
    <row r="39" spans="1:13">
      <c r="A39" s="437" t="s">
        <v>91</v>
      </c>
      <c r="B39" s="438" t="s">
        <v>82</v>
      </c>
      <c r="C39" s="37" t="s">
        <v>32</v>
      </c>
      <c r="D39" s="39" t="s">
        <v>32</v>
      </c>
      <c r="E39" s="39" t="s">
        <v>32</v>
      </c>
      <c r="F39" s="39" t="s">
        <v>32</v>
      </c>
      <c r="G39" s="39" t="s">
        <v>32</v>
      </c>
      <c r="H39" s="39" t="s">
        <v>32</v>
      </c>
      <c r="I39" s="39" t="s">
        <v>32</v>
      </c>
      <c r="J39" s="39" t="s">
        <v>32</v>
      </c>
      <c r="K39" s="39" t="s">
        <v>32</v>
      </c>
      <c r="L39" s="39" t="s">
        <v>32</v>
      </c>
      <c r="M39" s="39" t="s">
        <v>32</v>
      </c>
    </row>
    <row r="40" spans="1:13">
      <c r="A40" s="437" t="s">
        <v>92</v>
      </c>
      <c r="B40" s="438" t="s">
        <v>84</v>
      </c>
      <c r="C40" s="37" t="s">
        <v>32</v>
      </c>
      <c r="D40" s="39" t="s">
        <v>32</v>
      </c>
      <c r="E40" s="39" t="s">
        <v>32</v>
      </c>
      <c r="F40" s="39" t="s">
        <v>32</v>
      </c>
      <c r="G40" s="39" t="s">
        <v>32</v>
      </c>
      <c r="H40" s="39" t="s">
        <v>32</v>
      </c>
      <c r="I40" s="39" t="s">
        <v>32</v>
      </c>
      <c r="J40" s="39" t="s">
        <v>32</v>
      </c>
      <c r="K40" s="39" t="s">
        <v>32</v>
      </c>
      <c r="L40" s="39" t="s">
        <v>32</v>
      </c>
      <c r="M40" s="39" t="s">
        <v>32</v>
      </c>
    </row>
    <row r="41" spans="1:13">
      <c r="A41" s="437" t="s">
        <v>93</v>
      </c>
      <c r="B41" s="438" t="s">
        <v>85</v>
      </c>
      <c r="C41" s="37" t="s">
        <v>32</v>
      </c>
      <c r="D41" s="39" t="s">
        <v>32</v>
      </c>
      <c r="E41" s="39" t="s">
        <v>32</v>
      </c>
      <c r="F41" s="39" t="s">
        <v>32</v>
      </c>
      <c r="G41" s="39" t="s">
        <v>32</v>
      </c>
      <c r="H41" s="39" t="s">
        <v>32</v>
      </c>
      <c r="I41" s="39" t="s">
        <v>32</v>
      </c>
      <c r="J41" s="39" t="s">
        <v>32</v>
      </c>
      <c r="K41" s="39" t="s">
        <v>32</v>
      </c>
      <c r="L41" s="39" t="s">
        <v>32</v>
      </c>
      <c r="M41" s="39" t="s">
        <v>32</v>
      </c>
    </row>
    <row r="42" spans="1:13">
      <c r="A42" s="437" t="s">
        <v>94</v>
      </c>
      <c r="B42" s="438" t="s">
        <v>86</v>
      </c>
      <c r="C42" s="37" t="s">
        <v>32</v>
      </c>
      <c r="D42" s="39" t="s">
        <v>32</v>
      </c>
      <c r="E42" s="39" t="s">
        <v>32</v>
      </c>
      <c r="F42" s="39" t="s">
        <v>32</v>
      </c>
      <c r="G42" s="39" t="s">
        <v>32</v>
      </c>
      <c r="H42" s="39" t="s">
        <v>32</v>
      </c>
      <c r="I42" s="39" t="s">
        <v>32</v>
      </c>
      <c r="J42" s="39" t="s">
        <v>32</v>
      </c>
      <c r="K42" s="39" t="s">
        <v>32</v>
      </c>
      <c r="L42" s="39" t="s">
        <v>32</v>
      </c>
      <c r="M42" s="39" t="s">
        <v>32</v>
      </c>
    </row>
    <row r="43" spans="1:13">
      <c r="A43" s="437" t="s">
        <v>95</v>
      </c>
      <c r="B43" s="438" t="s">
        <v>96</v>
      </c>
      <c r="C43" s="37" t="s">
        <v>32</v>
      </c>
      <c r="D43" s="38">
        <v>7276</v>
      </c>
      <c r="E43" s="38">
        <v>13047</v>
      </c>
      <c r="F43" s="39" t="s">
        <v>32</v>
      </c>
      <c r="G43" s="38">
        <v>15335</v>
      </c>
      <c r="H43" s="39" t="s">
        <v>32</v>
      </c>
      <c r="I43" s="39" t="s">
        <v>32</v>
      </c>
      <c r="J43" s="38">
        <v>1497</v>
      </c>
      <c r="K43" s="38">
        <v>13</v>
      </c>
      <c r="L43" s="39" t="s">
        <v>32</v>
      </c>
      <c r="M43" s="38">
        <v>37168</v>
      </c>
    </row>
    <row r="44" spans="1:13">
      <c r="A44" s="437" t="s">
        <v>97</v>
      </c>
      <c r="B44" s="438" t="s">
        <v>70</v>
      </c>
      <c r="C44" s="37" t="s">
        <v>32</v>
      </c>
      <c r="D44" s="38">
        <v>9984</v>
      </c>
      <c r="E44" s="38">
        <v>18290</v>
      </c>
      <c r="F44" s="39" t="s">
        <v>32</v>
      </c>
      <c r="G44" s="38">
        <v>18929</v>
      </c>
      <c r="H44" s="39" t="s">
        <v>32</v>
      </c>
      <c r="I44" s="38">
        <v>2611</v>
      </c>
      <c r="J44" s="38">
        <v>1497</v>
      </c>
      <c r="K44" s="38">
        <v>25</v>
      </c>
      <c r="L44" s="39" t="s">
        <v>32</v>
      </c>
      <c r="M44" s="38">
        <v>51336</v>
      </c>
    </row>
    <row r="45" spans="1:13">
      <c r="A45" s="437" t="s">
        <v>98</v>
      </c>
      <c r="B45" s="438" t="s">
        <v>99</v>
      </c>
      <c r="C45" s="37" t="s">
        <v>32</v>
      </c>
      <c r="D45" s="38">
        <v>-2708</v>
      </c>
      <c r="E45" s="38">
        <v>-5243</v>
      </c>
      <c r="F45" s="39" t="s">
        <v>32</v>
      </c>
      <c r="G45" s="38">
        <v>-3594</v>
      </c>
      <c r="H45" s="39" t="s">
        <v>32</v>
      </c>
      <c r="I45" s="38">
        <v>-2611</v>
      </c>
      <c r="J45" s="39" t="s">
        <v>32</v>
      </c>
      <c r="K45" s="38">
        <v>-12</v>
      </c>
      <c r="L45" s="39" t="s">
        <v>32</v>
      </c>
      <c r="M45" s="38">
        <v>-14168</v>
      </c>
    </row>
    <row r="46" spans="1:13" ht="79.5" customHeight="1">
      <c r="A46" s="27" t="s">
        <v>1129</v>
      </c>
      <c r="E46" s="36"/>
      <c r="F46" s="36"/>
      <c r="G46" s="36"/>
      <c r="H46" s="36"/>
      <c r="I46" s="36"/>
      <c r="J46" s="36"/>
      <c r="K46" s="36"/>
      <c r="L46" s="36"/>
      <c r="M46" s="36"/>
    </row>
    <row r="47" spans="1:13" ht="15" customHeight="1">
      <c r="M47" s="29" t="s">
        <v>0</v>
      </c>
    </row>
    <row r="48" spans="1:13" ht="76.5">
      <c r="A48" s="435" t="s">
        <v>29</v>
      </c>
      <c r="B48" s="405" t="s">
        <v>30</v>
      </c>
      <c r="C48" s="405" t="s">
        <v>57</v>
      </c>
      <c r="D48" s="405" t="s">
        <v>58</v>
      </c>
      <c r="E48" s="405" t="s">
        <v>59</v>
      </c>
      <c r="F48" s="405" t="s">
        <v>60</v>
      </c>
      <c r="G48" s="405" t="s">
        <v>61</v>
      </c>
      <c r="H48" s="405" t="s">
        <v>62</v>
      </c>
      <c r="I48" s="405" t="s">
        <v>63</v>
      </c>
      <c r="J48" s="405" t="s">
        <v>64</v>
      </c>
      <c r="K48" s="405" t="s">
        <v>65</v>
      </c>
      <c r="L48" s="405" t="s">
        <v>66</v>
      </c>
      <c r="M48" s="405" t="s">
        <v>67</v>
      </c>
    </row>
    <row r="49" spans="1:13">
      <c r="A49" s="435">
        <v>1</v>
      </c>
      <c r="B49" s="405">
        <v>2</v>
      </c>
      <c r="C49" s="405">
        <v>3</v>
      </c>
      <c r="D49" s="405">
        <v>4</v>
      </c>
      <c r="E49" s="405">
        <v>5</v>
      </c>
      <c r="F49" s="405">
        <v>6</v>
      </c>
      <c r="G49" s="405">
        <v>7</v>
      </c>
      <c r="H49" s="405">
        <v>8</v>
      </c>
      <c r="I49" s="405">
        <v>9</v>
      </c>
      <c r="J49" s="405">
        <v>10</v>
      </c>
      <c r="K49" s="405">
        <v>11</v>
      </c>
      <c r="L49" s="435" t="s">
        <v>68</v>
      </c>
      <c r="M49" s="405">
        <v>12</v>
      </c>
    </row>
    <row r="50" spans="1:13">
      <c r="A50" s="437" t="s">
        <v>100</v>
      </c>
      <c r="B50" s="438" t="s">
        <v>72</v>
      </c>
      <c r="C50" s="37" t="s">
        <v>32</v>
      </c>
      <c r="D50" s="38" t="s">
        <v>32</v>
      </c>
      <c r="E50" s="38" t="s">
        <v>32</v>
      </c>
      <c r="F50" s="39" t="s">
        <v>32</v>
      </c>
      <c r="G50" s="38" t="s">
        <v>32</v>
      </c>
      <c r="H50" s="39" t="s">
        <v>32</v>
      </c>
      <c r="I50" s="38" t="s">
        <v>32</v>
      </c>
      <c r="J50" s="39" t="s">
        <v>32</v>
      </c>
      <c r="K50" s="38" t="s">
        <v>32</v>
      </c>
      <c r="L50" s="39" t="s">
        <v>32</v>
      </c>
      <c r="M50" s="38">
        <v>0</v>
      </c>
    </row>
    <row r="51" spans="1:13">
      <c r="A51" s="437" t="s">
        <v>101</v>
      </c>
      <c r="B51" s="438" t="s">
        <v>73</v>
      </c>
      <c r="C51" s="37" t="s">
        <v>32</v>
      </c>
      <c r="D51" s="38">
        <v>4545</v>
      </c>
      <c r="E51" s="38">
        <v>1619</v>
      </c>
      <c r="F51" s="39" t="s">
        <v>32</v>
      </c>
      <c r="G51" s="38">
        <v>6408</v>
      </c>
      <c r="H51" s="39" t="s">
        <v>32</v>
      </c>
      <c r="I51" s="38">
        <v>870</v>
      </c>
      <c r="J51" s="38">
        <v>8562</v>
      </c>
      <c r="K51" s="38" t="s">
        <v>32</v>
      </c>
      <c r="L51" s="39" t="s">
        <v>32</v>
      </c>
      <c r="M51" s="38">
        <v>22004</v>
      </c>
    </row>
    <row r="52" spans="1:13" ht="36.75" customHeight="1">
      <c r="A52" s="437" t="s">
        <v>102</v>
      </c>
      <c r="B52" s="438" t="s">
        <v>74</v>
      </c>
      <c r="C52" s="37" t="s">
        <v>32</v>
      </c>
      <c r="D52" s="38" t="s">
        <v>32</v>
      </c>
      <c r="E52" s="38" t="s">
        <v>32</v>
      </c>
      <c r="F52" s="39" t="s">
        <v>32</v>
      </c>
      <c r="G52" s="38" t="s">
        <v>32</v>
      </c>
      <c r="H52" s="39" t="s">
        <v>32</v>
      </c>
      <c r="I52" s="38" t="s">
        <v>32</v>
      </c>
      <c r="J52" s="38" t="s">
        <v>32</v>
      </c>
      <c r="K52" s="38" t="s">
        <v>32</v>
      </c>
      <c r="L52" s="39" t="s">
        <v>32</v>
      </c>
      <c r="M52" s="38">
        <v>0</v>
      </c>
    </row>
    <row r="53" spans="1:13" ht="35.25" customHeight="1">
      <c r="A53" s="437" t="s">
        <v>103</v>
      </c>
      <c r="B53" s="438" t="s">
        <v>75</v>
      </c>
      <c r="C53" s="37" t="s">
        <v>32</v>
      </c>
      <c r="D53" s="38" t="s">
        <v>32</v>
      </c>
      <c r="E53" s="38" t="s">
        <v>32</v>
      </c>
      <c r="F53" s="39" t="s">
        <v>32</v>
      </c>
      <c r="G53" s="38" t="s">
        <v>32</v>
      </c>
      <c r="H53" s="39" t="s">
        <v>32</v>
      </c>
      <c r="I53" s="38" t="s">
        <v>32</v>
      </c>
      <c r="J53" s="38" t="s">
        <v>32</v>
      </c>
      <c r="K53" s="38" t="s">
        <v>32</v>
      </c>
      <c r="L53" s="39" t="s">
        <v>32</v>
      </c>
      <c r="M53" s="38">
        <v>0</v>
      </c>
    </row>
    <row r="54" spans="1:13">
      <c r="A54" s="437" t="s">
        <v>104</v>
      </c>
      <c r="B54" s="438" t="s">
        <v>76</v>
      </c>
      <c r="C54" s="37" t="s">
        <v>32</v>
      </c>
      <c r="D54" s="38" t="s">
        <v>32</v>
      </c>
      <c r="E54" s="38" t="s">
        <v>32</v>
      </c>
      <c r="F54" s="39" t="s">
        <v>32</v>
      </c>
      <c r="G54" s="38" t="s">
        <v>32</v>
      </c>
      <c r="H54" s="39" t="s">
        <v>32</v>
      </c>
      <c r="I54" s="38" t="s">
        <v>32</v>
      </c>
      <c r="J54" s="38" t="s">
        <v>32</v>
      </c>
      <c r="K54" s="38" t="s">
        <v>32</v>
      </c>
      <c r="L54" s="39" t="s">
        <v>32</v>
      </c>
      <c r="M54" s="38">
        <v>0</v>
      </c>
    </row>
    <row r="55" spans="1:13">
      <c r="A55" s="437" t="s">
        <v>105</v>
      </c>
      <c r="B55" s="438" t="s">
        <v>106</v>
      </c>
      <c r="C55" s="37" t="s">
        <v>32</v>
      </c>
      <c r="D55" s="38">
        <v>-899</v>
      </c>
      <c r="E55" s="38">
        <v>-542</v>
      </c>
      <c r="F55" s="39" t="s">
        <v>32</v>
      </c>
      <c r="G55" s="38">
        <v>-192</v>
      </c>
      <c r="H55" s="39" t="s">
        <v>32</v>
      </c>
      <c r="I55" s="38">
        <v>-84</v>
      </c>
      <c r="J55" s="38">
        <v>-9780</v>
      </c>
      <c r="K55" s="38">
        <v>-3</v>
      </c>
      <c r="L55" s="39" t="s">
        <v>32</v>
      </c>
      <c r="M55" s="38">
        <v>-11500</v>
      </c>
    </row>
    <row r="56" spans="1:13">
      <c r="A56" s="437" t="s">
        <v>107</v>
      </c>
      <c r="B56" s="438" t="s">
        <v>78</v>
      </c>
      <c r="C56" s="37" t="s">
        <v>32</v>
      </c>
      <c r="D56" s="38">
        <v>-3803</v>
      </c>
      <c r="E56" s="38">
        <v>-3312</v>
      </c>
      <c r="F56" s="39" t="s">
        <v>32</v>
      </c>
      <c r="G56" s="38">
        <v>-3640</v>
      </c>
      <c r="H56" s="39" t="s">
        <v>32</v>
      </c>
      <c r="I56" s="38">
        <v>-870</v>
      </c>
      <c r="J56" s="38" t="s">
        <v>32</v>
      </c>
      <c r="K56" s="38">
        <v>-3</v>
      </c>
      <c r="L56" s="39" t="s">
        <v>32</v>
      </c>
      <c r="M56" s="38">
        <v>-11628</v>
      </c>
    </row>
    <row r="57" spans="1:13">
      <c r="A57" s="437" t="s">
        <v>108</v>
      </c>
      <c r="B57" s="438" t="s">
        <v>79</v>
      </c>
      <c r="C57" s="37" t="s">
        <v>32</v>
      </c>
      <c r="D57" s="38" t="s">
        <v>32</v>
      </c>
      <c r="E57" s="38" t="s">
        <v>32</v>
      </c>
      <c r="F57" s="39" t="s">
        <v>32</v>
      </c>
      <c r="G57" s="38" t="s">
        <v>32</v>
      </c>
      <c r="H57" s="39" t="s">
        <v>32</v>
      </c>
      <c r="I57" s="38" t="s">
        <v>32</v>
      </c>
      <c r="J57" s="38" t="s">
        <v>32</v>
      </c>
      <c r="K57" s="38" t="s">
        <v>32</v>
      </c>
      <c r="L57" s="39" t="s">
        <v>32</v>
      </c>
      <c r="M57" s="38">
        <v>0</v>
      </c>
    </row>
    <row r="58" spans="1:13">
      <c r="A58" s="437" t="s">
        <v>109</v>
      </c>
      <c r="B58" s="438" t="s">
        <v>80</v>
      </c>
      <c r="C58" s="37" t="s">
        <v>32</v>
      </c>
      <c r="D58" s="38" t="s">
        <v>32</v>
      </c>
      <c r="E58" s="38" t="s">
        <v>32</v>
      </c>
      <c r="F58" s="39" t="s">
        <v>32</v>
      </c>
      <c r="G58" s="38" t="s">
        <v>32</v>
      </c>
      <c r="H58" s="39" t="s">
        <v>32</v>
      </c>
      <c r="I58" s="38" t="s">
        <v>32</v>
      </c>
      <c r="J58" s="38" t="s">
        <v>32</v>
      </c>
      <c r="K58" s="38" t="s">
        <v>32</v>
      </c>
      <c r="L58" s="39" t="s">
        <v>32</v>
      </c>
      <c r="M58" s="38">
        <v>0</v>
      </c>
    </row>
    <row r="59" spans="1:13">
      <c r="A59" s="437" t="s">
        <v>110</v>
      </c>
      <c r="B59" s="438" t="s">
        <v>111</v>
      </c>
      <c r="C59" s="37" t="s">
        <v>32</v>
      </c>
      <c r="D59" s="38" t="s">
        <v>32</v>
      </c>
      <c r="E59" s="38" t="s">
        <v>32</v>
      </c>
      <c r="F59" s="39" t="s">
        <v>32</v>
      </c>
      <c r="G59" s="38" t="s">
        <v>32</v>
      </c>
      <c r="H59" s="39" t="s">
        <v>32</v>
      </c>
      <c r="I59" s="38" t="s">
        <v>32</v>
      </c>
      <c r="J59" s="38" t="s">
        <v>32</v>
      </c>
      <c r="K59" s="38" t="s">
        <v>32</v>
      </c>
      <c r="L59" s="39" t="s">
        <v>32</v>
      </c>
      <c r="M59" s="38">
        <v>0</v>
      </c>
    </row>
    <row r="60" spans="1:13">
      <c r="A60" s="437" t="s">
        <v>112</v>
      </c>
      <c r="B60" s="438" t="s">
        <v>113</v>
      </c>
      <c r="C60" s="37" t="s">
        <v>32</v>
      </c>
      <c r="D60" s="38" t="s">
        <v>32</v>
      </c>
      <c r="E60" s="38" t="s">
        <v>32</v>
      </c>
      <c r="F60" s="39" t="s">
        <v>32</v>
      </c>
      <c r="G60" s="38" t="s">
        <v>32</v>
      </c>
      <c r="H60" s="39" t="s">
        <v>32</v>
      </c>
      <c r="I60" s="38" t="s">
        <v>32</v>
      </c>
      <c r="J60" s="38" t="s">
        <v>32</v>
      </c>
      <c r="K60" s="38" t="s">
        <v>32</v>
      </c>
      <c r="L60" s="39" t="s">
        <v>32</v>
      </c>
      <c r="M60" s="38">
        <v>0</v>
      </c>
    </row>
    <row r="61" spans="1:13">
      <c r="A61" s="437" t="s">
        <v>114</v>
      </c>
      <c r="B61" s="438" t="s">
        <v>115</v>
      </c>
      <c r="C61" s="37" t="s">
        <v>32</v>
      </c>
      <c r="D61" s="38" t="s">
        <v>32</v>
      </c>
      <c r="E61" s="38" t="s">
        <v>32</v>
      </c>
      <c r="F61" s="39" t="s">
        <v>32</v>
      </c>
      <c r="G61" s="38" t="s">
        <v>32</v>
      </c>
      <c r="H61" s="39" t="s">
        <v>32</v>
      </c>
      <c r="I61" s="38" t="s">
        <v>32</v>
      </c>
      <c r="J61" s="38" t="s">
        <v>32</v>
      </c>
      <c r="K61" s="38" t="s">
        <v>32</v>
      </c>
      <c r="L61" s="39" t="s">
        <v>32</v>
      </c>
      <c r="M61" s="38">
        <v>0</v>
      </c>
    </row>
    <row r="62" spans="1:13">
      <c r="A62" s="437" t="s">
        <v>116</v>
      </c>
      <c r="B62" s="438" t="s">
        <v>117</v>
      </c>
      <c r="C62" s="37" t="s">
        <v>32</v>
      </c>
      <c r="D62" s="38" t="s">
        <v>32</v>
      </c>
      <c r="E62" s="38" t="s">
        <v>32</v>
      </c>
      <c r="F62" s="39" t="s">
        <v>32</v>
      </c>
      <c r="G62" s="38" t="s">
        <v>32</v>
      </c>
      <c r="H62" s="39" t="s">
        <v>32</v>
      </c>
      <c r="I62" s="38" t="s">
        <v>32</v>
      </c>
      <c r="J62" s="38" t="s">
        <v>32</v>
      </c>
      <c r="K62" s="38" t="s">
        <v>32</v>
      </c>
      <c r="L62" s="39" t="s">
        <v>32</v>
      </c>
      <c r="M62" s="38">
        <v>0</v>
      </c>
    </row>
    <row r="63" spans="1:13">
      <c r="A63" s="437" t="s">
        <v>118</v>
      </c>
      <c r="B63" s="438" t="s">
        <v>86</v>
      </c>
      <c r="C63" s="37" t="s">
        <v>32</v>
      </c>
      <c r="D63" s="38" t="s">
        <v>32</v>
      </c>
      <c r="E63" s="38" t="s">
        <v>32</v>
      </c>
      <c r="F63" s="39" t="s">
        <v>32</v>
      </c>
      <c r="G63" s="38" t="s">
        <v>32</v>
      </c>
      <c r="H63" s="39" t="s">
        <v>32</v>
      </c>
      <c r="I63" s="38" t="s">
        <v>32</v>
      </c>
      <c r="J63" s="38" t="s">
        <v>32</v>
      </c>
      <c r="K63" s="38" t="s">
        <v>32</v>
      </c>
      <c r="L63" s="39" t="s">
        <v>32</v>
      </c>
      <c r="M63" s="38">
        <v>0</v>
      </c>
    </row>
    <row r="64" spans="1:13">
      <c r="A64" s="437" t="s">
        <v>119</v>
      </c>
      <c r="B64" s="438" t="s">
        <v>120</v>
      </c>
      <c r="C64" s="37" t="s">
        <v>32</v>
      </c>
      <c r="D64" s="38">
        <v>8018</v>
      </c>
      <c r="E64" s="38">
        <v>11246</v>
      </c>
      <c r="F64" s="39" t="s">
        <v>32</v>
      </c>
      <c r="G64" s="38">
        <v>17967</v>
      </c>
      <c r="H64" s="39" t="s">
        <v>32</v>
      </c>
      <c r="I64" s="38" t="s">
        <v>32</v>
      </c>
      <c r="J64" s="38">
        <v>278</v>
      </c>
      <c r="K64" s="38">
        <v>8</v>
      </c>
      <c r="L64" s="39" t="s">
        <v>32</v>
      </c>
      <c r="M64" s="38">
        <v>37517</v>
      </c>
    </row>
    <row r="65" spans="1:13">
      <c r="A65" s="437" t="s">
        <v>121</v>
      </c>
      <c r="B65" s="438" t="s">
        <v>70</v>
      </c>
      <c r="C65" s="37" t="s">
        <v>32</v>
      </c>
      <c r="D65" s="38">
        <v>13630</v>
      </c>
      <c r="E65" s="38">
        <v>19368</v>
      </c>
      <c r="F65" s="39" t="s">
        <v>32</v>
      </c>
      <c r="G65" s="38">
        <v>25145</v>
      </c>
      <c r="H65" s="39" t="s">
        <v>32</v>
      </c>
      <c r="I65" s="38">
        <v>3397</v>
      </c>
      <c r="J65" s="38">
        <v>278</v>
      </c>
      <c r="K65" s="38">
        <v>22</v>
      </c>
      <c r="L65" s="39" t="s">
        <v>32</v>
      </c>
      <c r="M65" s="38">
        <v>61840</v>
      </c>
    </row>
    <row r="66" spans="1:13">
      <c r="A66" s="437" t="s">
        <v>122</v>
      </c>
      <c r="B66" s="438" t="s">
        <v>123</v>
      </c>
      <c r="C66" s="37" t="s">
        <v>32</v>
      </c>
      <c r="D66" s="38">
        <v>-5612</v>
      </c>
      <c r="E66" s="38">
        <v>-8122</v>
      </c>
      <c r="F66" s="39" t="s">
        <v>32</v>
      </c>
      <c r="G66" s="38">
        <v>-7178</v>
      </c>
      <c r="H66" s="39" t="s">
        <v>32</v>
      </c>
      <c r="I66" s="38">
        <v>-3397</v>
      </c>
      <c r="J66" s="39" t="s">
        <v>32</v>
      </c>
      <c r="K66" s="38">
        <v>-14</v>
      </c>
      <c r="L66" s="39" t="s">
        <v>32</v>
      </c>
      <c r="M66" s="38">
        <v>-24323</v>
      </c>
    </row>
    <row r="67" spans="1:13">
      <c r="B67" s="28"/>
      <c r="C67" s="28"/>
      <c r="D67" s="28"/>
      <c r="E67" s="28"/>
      <c r="F67" s="28"/>
      <c r="G67" s="28"/>
      <c r="H67" s="28"/>
      <c r="I67" s="28"/>
      <c r="J67" s="28"/>
      <c r="K67" s="28"/>
    </row>
    <row r="68" spans="1:13" ht="12.75" customHeight="1">
      <c r="A68" s="523"/>
      <c r="B68" s="523"/>
      <c r="C68" s="523"/>
      <c r="D68" s="523"/>
      <c r="E68" s="523"/>
      <c r="F68" s="523"/>
      <c r="G68" s="523"/>
      <c r="H68" s="28"/>
      <c r="I68" s="28"/>
      <c r="J68" s="28"/>
      <c r="K68" s="28"/>
    </row>
    <row r="69" spans="1:13" ht="32.25" customHeight="1">
      <c r="A69" s="524" t="s">
        <v>124</v>
      </c>
      <c r="B69" s="524"/>
      <c r="C69" s="524"/>
      <c r="D69" s="524"/>
      <c r="E69" s="524"/>
      <c r="F69" s="524"/>
      <c r="G69" s="524"/>
      <c r="H69" s="524"/>
      <c r="I69" s="524"/>
    </row>
    <row r="70" spans="1:13" ht="46.5" customHeight="1">
      <c r="A70" s="524" t="s">
        <v>125</v>
      </c>
      <c r="B70" s="524"/>
      <c r="C70" s="524"/>
      <c r="D70" s="524"/>
      <c r="E70" s="524"/>
      <c r="F70" s="524"/>
      <c r="G70" s="524"/>
      <c r="H70" s="524"/>
      <c r="I70" s="524"/>
    </row>
    <row r="71" spans="1:13" ht="31.5" customHeight="1">
      <c r="A71" s="521"/>
      <c r="B71" s="521"/>
      <c r="C71" s="521"/>
      <c r="D71" s="521"/>
      <c r="E71" s="521"/>
      <c r="F71" s="521"/>
      <c r="G71" s="521"/>
    </row>
    <row r="72" spans="1:13" ht="24.75" customHeight="1">
      <c r="A72" s="521"/>
      <c r="B72" s="521"/>
      <c r="C72" s="521"/>
      <c r="D72" s="521"/>
      <c r="E72" s="521"/>
      <c r="F72" s="521"/>
      <c r="G72" s="521"/>
    </row>
    <row r="73" spans="1:13" ht="21.75" customHeight="1">
      <c r="A73" s="521"/>
      <c r="B73" s="521"/>
      <c r="C73" s="521"/>
      <c r="D73" s="521"/>
      <c r="E73" s="521"/>
      <c r="F73" s="521"/>
      <c r="G73" s="521"/>
    </row>
    <row r="74" spans="1:13" ht="18.75" customHeight="1">
      <c r="A74" s="521"/>
      <c r="B74" s="521"/>
      <c r="C74" s="521"/>
      <c r="D74" s="521"/>
      <c r="E74" s="521"/>
      <c r="F74" s="521"/>
      <c r="G74" s="521"/>
    </row>
    <row r="75" spans="1:13" ht="12.75" customHeight="1">
      <c r="A75" s="521"/>
      <c r="B75" s="521"/>
      <c r="C75" s="521"/>
      <c r="D75" s="521"/>
      <c r="E75" s="521"/>
      <c r="F75" s="521"/>
      <c r="G75" s="521"/>
    </row>
    <row r="76" spans="1:13" ht="38.25" customHeight="1">
      <c r="A76" s="521"/>
      <c r="B76" s="521"/>
      <c r="C76" s="521"/>
      <c r="D76" s="521"/>
      <c r="E76" s="521"/>
      <c r="F76" s="521"/>
      <c r="G76" s="521"/>
    </row>
    <row r="129" spans="1:1">
      <c r="A129" s="42" t="s">
        <v>17</v>
      </c>
    </row>
  </sheetData>
  <sheetProtection selectLockedCells="1" selectUnlockedCells="1"/>
  <mergeCells count="11">
    <mergeCell ref="A72:G72"/>
    <mergeCell ref="A73:G73"/>
    <mergeCell ref="A74:G74"/>
    <mergeCell ref="A75:G75"/>
    <mergeCell ref="A76:G76"/>
    <mergeCell ref="A71:G71"/>
    <mergeCell ref="A2:F2"/>
    <mergeCell ref="A68:G68"/>
    <mergeCell ref="A69:I69"/>
    <mergeCell ref="A70:I70"/>
    <mergeCell ref="A5:M5"/>
  </mergeCells>
  <pageMargins left="0.15748031496062992" right="0.15748031496062992" top="0.78740157480314965" bottom="0.27559055118110237" header="0.15748031496062992" footer="0.19685039370078741"/>
  <pageSetup paperSize="9" scale="80" firstPageNumber="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sheetPr>
    <tabColor rgb="FF7030A0"/>
  </sheetPr>
  <dimension ref="A2:G103"/>
  <sheetViews>
    <sheetView workbookViewId="0">
      <selection sqref="A1:F20"/>
    </sheetView>
  </sheetViews>
  <sheetFormatPr defaultColWidth="10.75" defaultRowHeight="12.75"/>
  <cols>
    <col min="1" max="1" width="6.875" style="1" customWidth="1"/>
    <col min="2" max="2" width="37.875" style="1" customWidth="1"/>
    <col min="3" max="16384" width="10.75" style="1"/>
  </cols>
  <sheetData>
    <row r="2" spans="1:7" ht="32.25" customHeight="1">
      <c r="A2" s="510" t="s">
        <v>1042</v>
      </c>
      <c r="B2" s="510"/>
      <c r="C2" s="510"/>
      <c r="D2" s="510"/>
      <c r="E2" s="510"/>
      <c r="F2" s="510"/>
      <c r="G2" s="3"/>
    </row>
    <row r="3" spans="1:7" ht="10.5" customHeight="1">
      <c r="A3" s="3"/>
      <c r="B3" s="3"/>
      <c r="C3" s="3"/>
      <c r="D3" s="3"/>
      <c r="E3" s="3"/>
      <c r="F3" s="3"/>
      <c r="G3" s="3"/>
    </row>
    <row r="4" spans="1:7">
      <c r="A4" s="320" t="s">
        <v>1043</v>
      </c>
      <c r="B4" s="5"/>
      <c r="C4" s="5"/>
      <c r="D4" s="5"/>
      <c r="E4" s="5"/>
      <c r="F4" s="6"/>
      <c r="G4" s="6"/>
    </row>
    <row r="5" spans="1:7">
      <c r="A5" s="3"/>
      <c r="B5" s="3"/>
      <c r="C5" s="3"/>
      <c r="D5" s="2"/>
      <c r="E5" s="2"/>
      <c r="F5" s="429" t="s">
        <v>0</v>
      </c>
    </row>
    <row r="6" spans="1:7" ht="18" customHeight="1">
      <c r="A6" s="405" t="s">
        <v>1</v>
      </c>
      <c r="B6" s="405" t="s">
        <v>2</v>
      </c>
      <c r="C6" s="405" t="s">
        <v>3</v>
      </c>
      <c r="D6" s="411" t="s">
        <v>4</v>
      </c>
      <c r="E6" s="411" t="s">
        <v>5</v>
      </c>
      <c r="F6" s="411" t="s">
        <v>6</v>
      </c>
    </row>
    <row r="7" spans="1:7" s="36" customFormat="1" ht="11.25">
      <c r="A7" s="420">
        <v>1</v>
      </c>
      <c r="B7" s="420">
        <v>2</v>
      </c>
      <c r="C7" s="420">
        <v>3</v>
      </c>
      <c r="D7" s="418">
        <v>4</v>
      </c>
      <c r="E7" s="418">
        <v>5</v>
      </c>
      <c r="F7" s="418">
        <v>6</v>
      </c>
    </row>
    <row r="8" spans="1:7" ht="33.75" customHeight="1">
      <c r="A8" s="222">
        <v>1</v>
      </c>
      <c r="B8" s="222" t="s">
        <v>7</v>
      </c>
      <c r="C8" s="405"/>
      <c r="D8" s="11">
        <v>0</v>
      </c>
      <c r="E8" s="11">
        <v>0</v>
      </c>
      <c r="F8" s="11">
        <v>0</v>
      </c>
    </row>
    <row r="9" spans="1:7" ht="31.5" customHeight="1">
      <c r="A9" s="222">
        <v>2</v>
      </c>
      <c r="B9" s="222" t="s">
        <v>8</v>
      </c>
      <c r="C9" s="405"/>
      <c r="D9" s="38">
        <v>105767</v>
      </c>
      <c r="E9" s="11">
        <v>0</v>
      </c>
      <c r="F9" s="11">
        <v>0</v>
      </c>
    </row>
    <row r="10" spans="1:7" ht="32.25" customHeight="1">
      <c r="A10" s="222">
        <v>3</v>
      </c>
      <c r="B10" s="222" t="s">
        <v>9</v>
      </c>
      <c r="C10" s="405"/>
      <c r="D10" s="38">
        <v>6936</v>
      </c>
      <c r="E10" s="38">
        <v>2515</v>
      </c>
      <c r="F10" s="38">
        <v>855</v>
      </c>
    </row>
    <row r="11" spans="1:7" ht="18" customHeight="1">
      <c r="A11" s="222">
        <v>4</v>
      </c>
      <c r="B11" s="222" t="s">
        <v>10</v>
      </c>
      <c r="C11" s="405"/>
      <c r="D11" s="38">
        <v>1140</v>
      </c>
      <c r="E11" s="38">
        <v>960</v>
      </c>
      <c r="F11" s="38">
        <v>621</v>
      </c>
    </row>
    <row r="12" spans="1:7" ht="18" customHeight="1">
      <c r="A12" s="222">
        <v>5</v>
      </c>
      <c r="B12" s="222" t="s">
        <v>11</v>
      </c>
      <c r="C12" s="405"/>
      <c r="D12" s="38">
        <v>1692</v>
      </c>
      <c r="E12" s="38">
        <v>1049</v>
      </c>
      <c r="F12" s="38">
        <v>912</v>
      </c>
    </row>
    <row r="13" spans="1:7" ht="18" customHeight="1">
      <c r="A13" s="222">
        <v>6</v>
      </c>
      <c r="B13" s="222" t="s">
        <v>12</v>
      </c>
      <c r="C13" s="405"/>
      <c r="D13" s="38">
        <v>1327</v>
      </c>
      <c r="E13" s="38">
        <v>1326</v>
      </c>
      <c r="F13" s="38">
        <v>16624</v>
      </c>
    </row>
    <row r="14" spans="1:7" ht="18" customHeight="1">
      <c r="A14" s="222">
        <v>7</v>
      </c>
      <c r="B14" s="222" t="s">
        <v>13</v>
      </c>
      <c r="C14" s="405"/>
      <c r="D14" s="38">
        <v>988</v>
      </c>
      <c r="E14" s="38">
        <v>403</v>
      </c>
      <c r="F14" s="405" t="s">
        <v>32</v>
      </c>
    </row>
    <row r="15" spans="1:7" ht="18" customHeight="1">
      <c r="A15" s="222">
        <v>8</v>
      </c>
      <c r="B15" s="222" t="s">
        <v>14</v>
      </c>
      <c r="C15" s="405"/>
      <c r="D15" s="38">
        <v>-3239</v>
      </c>
      <c r="E15" s="38">
        <v>-1922</v>
      </c>
      <c r="F15" s="38">
        <v>-1423</v>
      </c>
    </row>
    <row r="16" spans="1:7" ht="34.5" customHeight="1">
      <c r="A16" s="222">
        <v>9</v>
      </c>
      <c r="B16" s="222" t="s">
        <v>15</v>
      </c>
      <c r="C16" s="405"/>
      <c r="D16" s="38">
        <v>114611</v>
      </c>
      <c r="E16" s="38">
        <v>4331</v>
      </c>
      <c r="F16" s="38">
        <v>17589</v>
      </c>
    </row>
    <row r="17" spans="1:7">
      <c r="A17" s="3"/>
      <c r="B17" s="3"/>
      <c r="C17" s="3"/>
      <c r="D17" s="3"/>
      <c r="E17" s="12"/>
      <c r="F17" s="12"/>
      <c r="G17" s="3"/>
    </row>
    <row r="18" spans="1:7">
      <c r="A18" s="3"/>
      <c r="B18" s="3"/>
      <c r="C18" s="3"/>
      <c r="D18" s="3"/>
      <c r="E18" s="3"/>
      <c r="F18" s="3"/>
      <c r="G18" s="3"/>
    </row>
    <row r="19" spans="1:7" ht="93" customHeight="1">
      <c r="A19" s="519" t="s">
        <v>806</v>
      </c>
      <c r="B19" s="519"/>
      <c r="C19" s="519"/>
      <c r="D19" s="519"/>
      <c r="E19" s="519"/>
      <c r="F19" s="519"/>
      <c r="G19" s="380"/>
    </row>
    <row r="20" spans="1:7">
      <c r="E20" s="3"/>
      <c r="F20" s="3"/>
      <c r="G20" s="3"/>
    </row>
    <row r="103" spans="1:1">
      <c r="A103" s="16" t="s">
        <v>17</v>
      </c>
    </row>
  </sheetData>
  <sheetProtection selectLockedCells="1" selectUnlockedCells="1"/>
  <mergeCells count="2">
    <mergeCell ref="A2:F2"/>
    <mergeCell ref="A19:F19"/>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sheetPr>
    <tabColor rgb="FF7030A0"/>
  </sheetPr>
  <dimension ref="A1:J88"/>
  <sheetViews>
    <sheetView workbookViewId="0">
      <selection sqref="A1:I14"/>
    </sheetView>
  </sheetViews>
  <sheetFormatPr defaultColWidth="10.75" defaultRowHeight="12.75"/>
  <cols>
    <col min="1" max="1" width="5.25" style="1" customWidth="1"/>
    <col min="2" max="2" width="29" style="1" customWidth="1"/>
    <col min="3" max="3" width="14.125" style="1" customWidth="1"/>
    <col min="4" max="4" width="16.75" style="1" customWidth="1"/>
    <col min="5" max="5" width="17.875" style="1" customWidth="1"/>
    <col min="6" max="6" width="17.125" style="1" customWidth="1"/>
    <col min="7" max="7" width="13.25" style="1" customWidth="1"/>
    <col min="8" max="9" width="10.75" style="1"/>
    <col min="10" max="10" width="10.75" style="107"/>
    <col min="11" max="16384" width="10.75" style="1"/>
  </cols>
  <sheetData>
    <row r="1" spans="1:10" ht="26.25" customHeight="1">
      <c r="A1" s="526" t="s">
        <v>1044</v>
      </c>
      <c r="B1" s="526"/>
      <c r="C1" s="526"/>
      <c r="D1" s="526"/>
      <c r="E1" s="526"/>
      <c r="F1" s="526"/>
      <c r="G1" s="526"/>
      <c r="H1" s="526"/>
    </row>
    <row r="2" spans="1:10" s="2" customFormat="1" ht="32.25" customHeight="1">
      <c r="A2" s="527"/>
      <c r="B2" s="527"/>
      <c r="C2" s="527"/>
      <c r="D2" s="527"/>
      <c r="E2" s="527"/>
      <c r="F2" s="527"/>
      <c r="I2" s="429" t="s">
        <v>0</v>
      </c>
    </row>
    <row r="3" spans="1:10" ht="76.5" customHeight="1">
      <c r="A3" s="23" t="s">
        <v>1</v>
      </c>
      <c r="B3" s="23" t="s">
        <v>333</v>
      </c>
      <c r="C3" s="23" t="s">
        <v>7</v>
      </c>
      <c r="D3" s="23" t="s">
        <v>8</v>
      </c>
      <c r="E3" s="23" t="s">
        <v>10</v>
      </c>
      <c r="F3" s="23" t="s">
        <v>11</v>
      </c>
      <c r="G3" s="23" t="s">
        <v>334</v>
      </c>
      <c r="H3" s="23" t="s">
        <v>13</v>
      </c>
      <c r="I3" s="23" t="s">
        <v>335</v>
      </c>
      <c r="J3" s="1"/>
    </row>
    <row r="4" spans="1:10" s="36" customFormat="1" ht="21" customHeight="1">
      <c r="A4" s="420">
        <v>1</v>
      </c>
      <c r="B4" s="420">
        <v>2</v>
      </c>
      <c r="C4" s="440">
        <v>3</v>
      </c>
      <c r="D4" s="440">
        <v>4</v>
      </c>
      <c r="E4" s="420">
        <v>5</v>
      </c>
      <c r="F4" s="420">
        <v>6</v>
      </c>
      <c r="G4" s="420">
        <v>7</v>
      </c>
      <c r="H4" s="420">
        <v>8</v>
      </c>
      <c r="I4" s="420">
        <v>9</v>
      </c>
    </row>
    <row r="5" spans="1:10" ht="21" customHeight="1">
      <c r="A5" s="397">
        <v>1</v>
      </c>
      <c r="B5" s="397" t="s">
        <v>336</v>
      </c>
      <c r="C5" s="398" t="s">
        <v>32</v>
      </c>
      <c r="D5" s="398" t="s">
        <v>32</v>
      </c>
      <c r="E5" s="398" t="s">
        <v>32</v>
      </c>
      <c r="F5" s="398" t="s">
        <v>32</v>
      </c>
      <c r="G5" s="399" t="s">
        <v>32</v>
      </c>
      <c r="H5" s="38">
        <v>-1922</v>
      </c>
      <c r="I5" s="38">
        <v>-1922</v>
      </c>
      <c r="J5" s="1"/>
    </row>
    <row r="6" spans="1:10" ht="34.5" customHeight="1">
      <c r="A6" s="10">
        <v>2</v>
      </c>
      <c r="B6" s="10" t="s">
        <v>337</v>
      </c>
      <c r="C6" s="8" t="s">
        <v>32</v>
      </c>
      <c r="D6" s="8" t="s">
        <v>32</v>
      </c>
      <c r="E6" s="38">
        <v>-1060.6589299999998</v>
      </c>
      <c r="F6" s="38">
        <v>-1636.2259099999999</v>
      </c>
      <c r="G6" s="136" t="s">
        <v>32</v>
      </c>
      <c r="H6" s="38">
        <v>1380</v>
      </c>
      <c r="I6" s="38">
        <v>-1316.8848399999997</v>
      </c>
      <c r="J6" s="1"/>
    </row>
    <row r="7" spans="1:10" ht="20.25" customHeight="1">
      <c r="A7" s="10">
        <v>3</v>
      </c>
      <c r="B7" s="10" t="s">
        <v>338</v>
      </c>
      <c r="C7" s="8" t="s">
        <v>32</v>
      </c>
      <c r="D7" s="8" t="s">
        <v>32</v>
      </c>
      <c r="E7" s="413" t="s">
        <v>32</v>
      </c>
      <c r="F7" s="413" t="s">
        <v>32</v>
      </c>
      <c r="G7" s="413" t="s">
        <v>32</v>
      </c>
      <c r="H7" s="413" t="s">
        <v>32</v>
      </c>
      <c r="I7" s="413" t="s">
        <v>32</v>
      </c>
      <c r="J7" s="1"/>
    </row>
    <row r="8" spans="1:10" ht="19.5" customHeight="1">
      <c r="A8" s="10">
        <v>4</v>
      </c>
      <c r="B8" s="10" t="s">
        <v>339</v>
      </c>
      <c r="C8" s="8" t="s">
        <v>32</v>
      </c>
      <c r="D8" s="8" t="s">
        <v>32</v>
      </c>
      <c r="E8" s="8" t="s">
        <v>32</v>
      </c>
      <c r="F8" s="8" t="s">
        <v>32</v>
      </c>
      <c r="G8" s="8" t="s">
        <v>32</v>
      </c>
      <c r="H8" s="8" t="s">
        <v>32</v>
      </c>
      <c r="I8" s="136" t="s">
        <v>32</v>
      </c>
      <c r="J8" s="1"/>
    </row>
    <row r="9" spans="1:10" ht="29.25" customHeight="1">
      <c r="A9" s="10">
        <v>5</v>
      </c>
      <c r="B9" s="10" t="s">
        <v>117</v>
      </c>
      <c r="C9" s="8" t="s">
        <v>32</v>
      </c>
      <c r="D9" s="8" t="s">
        <v>32</v>
      </c>
      <c r="E9" s="413" t="s">
        <v>32</v>
      </c>
      <c r="F9" s="413" t="s">
        <v>32</v>
      </c>
      <c r="G9" s="413" t="s">
        <v>32</v>
      </c>
      <c r="H9" s="413" t="s">
        <v>32</v>
      </c>
      <c r="I9" s="413" t="s">
        <v>32</v>
      </c>
      <c r="J9" s="1"/>
    </row>
    <row r="10" spans="1:10" ht="18.75" customHeight="1">
      <c r="A10" s="10">
        <v>6</v>
      </c>
      <c r="B10" s="10" t="s">
        <v>340</v>
      </c>
      <c r="C10" s="8" t="s">
        <v>32</v>
      </c>
      <c r="D10" s="8" t="s">
        <v>32</v>
      </c>
      <c r="E10" s="8" t="s">
        <v>32</v>
      </c>
      <c r="F10" s="8" t="s">
        <v>32</v>
      </c>
      <c r="G10" s="8" t="s">
        <v>32</v>
      </c>
      <c r="H10" s="8" t="s">
        <v>32</v>
      </c>
      <c r="I10" s="136" t="s">
        <v>32</v>
      </c>
      <c r="J10" s="1"/>
    </row>
    <row r="11" spans="1:10" ht="20.25" customHeight="1">
      <c r="A11" s="10">
        <v>7</v>
      </c>
      <c r="B11" s="10" t="s">
        <v>341</v>
      </c>
      <c r="C11" s="8" t="s">
        <v>32</v>
      </c>
      <c r="D11" s="8" t="s">
        <v>32</v>
      </c>
      <c r="E11" s="38">
        <v>-1060.6589299999998</v>
      </c>
      <c r="F11" s="38">
        <v>-1636.2259099999999</v>
      </c>
      <c r="G11" s="8" t="s">
        <v>32</v>
      </c>
      <c r="H11" s="38">
        <v>-542</v>
      </c>
      <c r="I11" s="38">
        <v>-3238.8848399999997</v>
      </c>
      <c r="J11" s="1"/>
    </row>
    <row r="88" spans="1:1">
      <c r="A88" s="16" t="s">
        <v>17</v>
      </c>
    </row>
  </sheetData>
  <sheetProtection selectLockedCells="1" selectUnlockedCells="1"/>
  <mergeCells count="2">
    <mergeCell ref="A1:H1"/>
    <mergeCell ref="A2:F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sheetPr>
    <tabColor rgb="FF7030A0"/>
  </sheetPr>
  <dimension ref="A2:I107"/>
  <sheetViews>
    <sheetView workbookViewId="0">
      <selection activeCell="G19" sqref="G19"/>
    </sheetView>
  </sheetViews>
  <sheetFormatPr defaultColWidth="10.75" defaultRowHeight="12.75"/>
  <cols>
    <col min="1" max="1" width="5.125" style="1" customWidth="1"/>
    <col min="2" max="2" width="29.875" style="1" customWidth="1"/>
    <col min="3" max="3" width="11.375" style="1" customWidth="1"/>
    <col min="4" max="4" width="11.5" style="1" customWidth="1"/>
    <col min="5" max="6" width="11.375" style="1" customWidth="1"/>
    <col min="7" max="7" width="12.5" style="1" customWidth="1"/>
    <col min="8" max="8" width="10.75" style="1"/>
    <col min="9" max="9" width="13.75" style="1" customWidth="1"/>
    <col min="10" max="16384" width="10.75" style="1"/>
  </cols>
  <sheetData>
    <row r="2" spans="1:9" ht="32.25" customHeight="1">
      <c r="A2" s="528" t="s">
        <v>1045</v>
      </c>
      <c r="B2" s="528"/>
      <c r="C2" s="528"/>
      <c r="D2" s="528"/>
      <c r="E2" s="528"/>
      <c r="F2" s="528"/>
      <c r="G2" s="528"/>
      <c r="H2" s="528"/>
      <c r="I2" s="528"/>
    </row>
    <row r="3" spans="1:9" s="2" customFormat="1" ht="10.5" customHeight="1">
      <c r="I3" s="429" t="s">
        <v>0</v>
      </c>
    </row>
    <row r="4" spans="1:9" ht="94.5" customHeight="1">
      <c r="A4" s="405" t="s">
        <v>1</v>
      </c>
      <c r="B4" s="405" t="s">
        <v>333</v>
      </c>
      <c r="C4" s="405" t="s">
        <v>613</v>
      </c>
      <c r="D4" s="405" t="s">
        <v>614</v>
      </c>
      <c r="E4" s="405" t="s">
        <v>7</v>
      </c>
      <c r="F4" s="405" t="s">
        <v>8</v>
      </c>
      <c r="G4" s="405" t="s">
        <v>334</v>
      </c>
      <c r="H4" s="405" t="s">
        <v>13</v>
      </c>
      <c r="I4" s="405" t="s">
        <v>335</v>
      </c>
    </row>
    <row r="5" spans="1:9" s="36" customFormat="1" ht="11.25">
      <c r="A5" s="420">
        <v>1</v>
      </c>
      <c r="B5" s="420">
        <v>2</v>
      </c>
      <c r="C5" s="420">
        <v>3</v>
      </c>
      <c r="D5" s="420">
        <v>4</v>
      </c>
      <c r="E5" s="420">
        <v>5</v>
      </c>
      <c r="F5" s="420">
        <v>6</v>
      </c>
      <c r="G5" s="420">
        <v>7</v>
      </c>
      <c r="H5" s="420">
        <v>8</v>
      </c>
      <c r="I5" s="420">
        <v>9</v>
      </c>
    </row>
    <row r="6" spans="1:9" ht="18" customHeight="1">
      <c r="A6" s="222">
        <v>1</v>
      </c>
      <c r="B6" s="222" t="s">
        <v>336</v>
      </c>
      <c r="C6" s="240">
        <v>0</v>
      </c>
      <c r="D6" s="240">
        <v>0</v>
      </c>
      <c r="E6" s="240">
        <v>0</v>
      </c>
      <c r="F6" s="240">
        <v>0</v>
      </c>
      <c r="G6" s="240">
        <v>0</v>
      </c>
      <c r="H6" s="38">
        <v>-1423</v>
      </c>
      <c r="I6" s="38">
        <f>H6</f>
        <v>-1423</v>
      </c>
    </row>
    <row r="7" spans="1:9" ht="39" customHeight="1">
      <c r="A7" s="222">
        <v>2</v>
      </c>
      <c r="B7" s="222" t="s">
        <v>337</v>
      </c>
      <c r="C7" s="240">
        <v>0</v>
      </c>
      <c r="D7" s="240">
        <v>0</v>
      </c>
      <c r="E7" s="240">
        <v>0</v>
      </c>
      <c r="F7" s="240">
        <v>0</v>
      </c>
      <c r="G7" s="240">
        <v>0</v>
      </c>
      <c r="H7" s="38">
        <v>-499</v>
      </c>
      <c r="I7" s="38">
        <v>-499</v>
      </c>
    </row>
    <row r="8" spans="1:9" ht="18" customHeight="1">
      <c r="A8" s="222">
        <v>3</v>
      </c>
      <c r="B8" s="222" t="s">
        <v>338</v>
      </c>
      <c r="C8" s="240">
        <v>0</v>
      </c>
      <c r="D8" s="240">
        <v>0</v>
      </c>
      <c r="E8" s="240">
        <v>0</v>
      </c>
      <c r="F8" s="240">
        <v>0</v>
      </c>
      <c r="G8" s="240">
        <v>0</v>
      </c>
      <c r="H8" s="240">
        <v>0</v>
      </c>
      <c r="I8" s="240">
        <v>0</v>
      </c>
    </row>
    <row r="9" spans="1:9" ht="18" customHeight="1">
      <c r="A9" s="222">
        <v>4</v>
      </c>
      <c r="B9" s="222" t="s">
        <v>339</v>
      </c>
      <c r="C9" s="240">
        <v>0</v>
      </c>
      <c r="D9" s="240">
        <v>0</v>
      </c>
      <c r="E9" s="240">
        <v>0</v>
      </c>
      <c r="F9" s="240">
        <v>0</v>
      </c>
      <c r="G9" s="240">
        <v>0</v>
      </c>
      <c r="H9" s="240">
        <v>0</v>
      </c>
      <c r="I9" s="240">
        <v>0</v>
      </c>
    </row>
    <row r="10" spans="1:9" ht="31.5" customHeight="1">
      <c r="A10" s="222">
        <v>5</v>
      </c>
      <c r="B10" s="222" t="s">
        <v>117</v>
      </c>
      <c r="C10" s="240">
        <v>0</v>
      </c>
      <c r="D10" s="240">
        <v>0</v>
      </c>
      <c r="E10" s="240">
        <v>0</v>
      </c>
      <c r="F10" s="240">
        <v>0</v>
      </c>
      <c r="G10" s="240">
        <v>0</v>
      </c>
      <c r="H10" s="240">
        <v>0</v>
      </c>
      <c r="I10" s="240">
        <v>0</v>
      </c>
    </row>
    <row r="11" spans="1:9" ht="18" customHeight="1">
      <c r="A11" s="222">
        <v>6</v>
      </c>
      <c r="B11" s="222" t="s">
        <v>340</v>
      </c>
      <c r="C11" s="240">
        <v>0</v>
      </c>
      <c r="D11" s="240">
        <v>0</v>
      </c>
      <c r="E11" s="240">
        <v>0</v>
      </c>
      <c r="F11" s="240">
        <v>0</v>
      </c>
      <c r="G11" s="240">
        <v>0</v>
      </c>
      <c r="H11" s="240">
        <v>0</v>
      </c>
      <c r="I11" s="240">
        <v>0</v>
      </c>
    </row>
    <row r="12" spans="1:9" ht="18" customHeight="1">
      <c r="A12" s="222">
        <v>7</v>
      </c>
      <c r="B12" s="222" t="s">
        <v>341</v>
      </c>
      <c r="C12" s="240">
        <v>0</v>
      </c>
      <c r="D12" s="240">
        <v>0</v>
      </c>
      <c r="E12" s="240">
        <v>0</v>
      </c>
      <c r="F12" s="240">
        <v>0</v>
      </c>
      <c r="G12" s="240">
        <v>0</v>
      </c>
      <c r="H12" s="38">
        <v>-1922</v>
      </c>
      <c r="I12" s="38">
        <f>H12</f>
        <v>-1922</v>
      </c>
    </row>
    <row r="14" spans="1:9">
      <c r="E14" s="225"/>
      <c r="G14" s="225"/>
      <c r="H14" s="225"/>
      <c r="I14" s="225" t="s">
        <v>27</v>
      </c>
    </row>
    <row r="107" spans="1:1">
      <c r="A107" s="16" t="s">
        <v>17</v>
      </c>
    </row>
  </sheetData>
  <sheetProtection selectLockedCells="1" selectUnlockedCells="1"/>
  <mergeCells count="1">
    <mergeCell ref="A2:I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sheetPr>
    <tabColor rgb="FF7030A0"/>
  </sheetPr>
  <dimension ref="A2:J107"/>
  <sheetViews>
    <sheetView topLeftCell="A2" workbookViewId="0">
      <selection activeCell="A2" sqref="A2:I14"/>
    </sheetView>
  </sheetViews>
  <sheetFormatPr defaultColWidth="10.75" defaultRowHeight="12.75"/>
  <cols>
    <col min="1" max="1" width="5.125" style="1" customWidth="1"/>
    <col min="2" max="2" width="29.875" style="1" customWidth="1"/>
    <col min="3" max="3" width="11.375" style="1" customWidth="1"/>
    <col min="4" max="4" width="11.5" style="1" customWidth="1"/>
    <col min="5" max="6" width="11.375" style="1" customWidth="1"/>
    <col min="7" max="16384" width="10.75" style="1"/>
  </cols>
  <sheetData>
    <row r="2" spans="1:10" ht="32.25" customHeight="1">
      <c r="A2" s="514" t="s">
        <v>1046</v>
      </c>
      <c r="B2" s="514"/>
      <c r="C2" s="514"/>
      <c r="D2" s="514"/>
      <c r="E2" s="514"/>
      <c r="F2" s="514"/>
    </row>
    <row r="3" spans="1:10" s="2" customFormat="1" ht="15" customHeight="1">
      <c r="I3" s="7" t="s">
        <v>0</v>
      </c>
    </row>
    <row r="4" spans="1:10" ht="94.5" customHeight="1">
      <c r="A4" s="232" t="s">
        <v>1</v>
      </c>
      <c r="B4" s="232" t="s">
        <v>333</v>
      </c>
      <c r="C4" s="232" t="s">
        <v>613</v>
      </c>
      <c r="D4" s="232" t="s">
        <v>614</v>
      </c>
      <c r="E4" s="232" t="s">
        <v>7</v>
      </c>
      <c r="F4" s="232" t="s">
        <v>8</v>
      </c>
      <c r="G4" s="232" t="s">
        <v>334</v>
      </c>
      <c r="H4" s="232" t="s">
        <v>13</v>
      </c>
      <c r="I4" s="428" t="s">
        <v>335</v>
      </c>
    </row>
    <row r="5" spans="1:10" s="36" customFormat="1" ht="20.25" customHeight="1">
      <c r="A5" s="428">
        <v>1</v>
      </c>
      <c r="B5" s="428">
        <v>2</v>
      </c>
      <c r="C5" s="428">
        <v>3</v>
      </c>
      <c r="D5" s="428">
        <v>4</v>
      </c>
      <c r="E5" s="428">
        <v>5</v>
      </c>
      <c r="F5" s="428">
        <v>6</v>
      </c>
      <c r="G5" s="428">
        <v>7</v>
      </c>
      <c r="H5" s="428">
        <v>8</v>
      </c>
      <c r="I5" s="428">
        <v>9</v>
      </c>
    </row>
    <row r="6" spans="1:10" ht="18" customHeight="1">
      <c r="A6" s="10">
        <v>1</v>
      </c>
      <c r="B6" s="10" t="s">
        <v>336</v>
      </c>
      <c r="C6" s="11">
        <v>0</v>
      </c>
      <c r="D6" s="11">
        <v>0</v>
      </c>
      <c r="E6" s="11">
        <v>0</v>
      </c>
      <c r="F6" s="11">
        <v>0</v>
      </c>
      <c r="G6" s="38">
        <v>-4589</v>
      </c>
      <c r="H6" s="38">
        <v>-862</v>
      </c>
      <c r="I6" s="38">
        <f>G6+H6</f>
        <v>-5451</v>
      </c>
      <c r="J6" s="225"/>
    </row>
    <row r="7" spans="1:10" ht="36" customHeight="1">
      <c r="A7" s="10">
        <v>2</v>
      </c>
      <c r="B7" s="10" t="s">
        <v>337</v>
      </c>
      <c r="C7" s="11">
        <v>0</v>
      </c>
      <c r="D7" s="11">
        <v>0</v>
      </c>
      <c r="E7" s="11">
        <v>0</v>
      </c>
      <c r="F7" s="11">
        <v>0</v>
      </c>
      <c r="G7" s="38">
        <f>4100+13</f>
        <v>4113</v>
      </c>
      <c r="H7" s="38">
        <v>-586</v>
      </c>
      <c r="I7" s="38">
        <f t="shared" ref="I7:I12" si="0">G7+H7</f>
        <v>3527</v>
      </c>
      <c r="J7" s="225"/>
    </row>
    <row r="8" spans="1:10" ht="14.25" customHeight="1">
      <c r="A8" s="10">
        <v>3</v>
      </c>
      <c r="B8" s="10" t="s">
        <v>338</v>
      </c>
      <c r="C8" s="11">
        <v>0</v>
      </c>
      <c r="D8" s="11">
        <v>0</v>
      </c>
      <c r="E8" s="11">
        <v>0</v>
      </c>
      <c r="F8" s="11">
        <v>0</v>
      </c>
      <c r="G8" s="240">
        <v>0</v>
      </c>
      <c r="H8" s="38">
        <v>25.988440000000001</v>
      </c>
      <c r="I8" s="38">
        <f t="shared" si="0"/>
        <v>25.988440000000001</v>
      </c>
      <c r="J8" s="225"/>
    </row>
    <row r="9" spans="1:10" ht="17.25" customHeight="1">
      <c r="A9" s="10">
        <v>4</v>
      </c>
      <c r="B9" s="10" t="s">
        <v>339</v>
      </c>
      <c r="C9" s="11">
        <v>0</v>
      </c>
      <c r="D9" s="11">
        <v>0</v>
      </c>
      <c r="E9" s="11">
        <v>0</v>
      </c>
      <c r="F9" s="11">
        <v>0</v>
      </c>
      <c r="G9" s="240">
        <v>0</v>
      </c>
      <c r="H9" s="240">
        <v>0</v>
      </c>
      <c r="I9" s="240">
        <v>0</v>
      </c>
      <c r="J9" s="225"/>
    </row>
    <row r="10" spans="1:10" ht="34.5" customHeight="1">
      <c r="A10" s="10">
        <v>5</v>
      </c>
      <c r="B10" s="10" t="s">
        <v>117</v>
      </c>
      <c r="C10" s="11">
        <v>0</v>
      </c>
      <c r="D10" s="11">
        <v>0</v>
      </c>
      <c r="E10" s="11">
        <v>0</v>
      </c>
      <c r="F10" s="11">
        <v>0</v>
      </c>
      <c r="G10" s="240">
        <v>0</v>
      </c>
      <c r="H10" s="240">
        <v>0</v>
      </c>
      <c r="I10" s="240">
        <v>0</v>
      </c>
      <c r="J10" s="225"/>
    </row>
    <row r="11" spans="1:10" ht="22.5" customHeight="1">
      <c r="A11" s="10">
        <v>6</v>
      </c>
      <c r="B11" s="10" t="s">
        <v>340</v>
      </c>
      <c r="C11" s="11"/>
      <c r="D11" s="11">
        <v>0</v>
      </c>
      <c r="E11" s="11"/>
      <c r="F11" s="11"/>
      <c r="G11" s="38">
        <v>476</v>
      </c>
      <c r="H11" s="38">
        <v>-1</v>
      </c>
      <c r="I11" s="38">
        <f t="shared" si="0"/>
        <v>475</v>
      </c>
      <c r="J11" s="225"/>
    </row>
    <row r="12" spans="1:10" ht="20.25" customHeight="1">
      <c r="A12" s="10">
        <v>7</v>
      </c>
      <c r="B12" s="10" t="s">
        <v>341</v>
      </c>
      <c r="C12" s="11">
        <v>0</v>
      </c>
      <c r="D12" s="11">
        <v>0</v>
      </c>
      <c r="E12" s="11">
        <v>0</v>
      </c>
      <c r="F12" s="11">
        <v>0</v>
      </c>
      <c r="G12" s="11">
        <v>0</v>
      </c>
      <c r="H12" s="38">
        <v>-1423</v>
      </c>
      <c r="I12" s="38">
        <f t="shared" si="0"/>
        <v>-1423</v>
      </c>
      <c r="J12" s="225"/>
    </row>
    <row r="13" spans="1:10">
      <c r="E13" s="225"/>
      <c r="F13" s="225"/>
      <c r="G13" s="225"/>
      <c r="H13" s="225"/>
      <c r="I13" s="225"/>
    </row>
    <row r="14" spans="1:10">
      <c r="E14" s="225"/>
      <c r="H14" s="225"/>
    </row>
    <row r="107" spans="1:1">
      <c r="A107" s="16" t="s">
        <v>17</v>
      </c>
    </row>
  </sheetData>
  <mergeCells count="1">
    <mergeCell ref="A2:F2"/>
  </mergeCells>
  <pageMargins left="0.70866141732283472" right="0.70866141732283472" top="0.78740157480314965"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K106"/>
  <sheetViews>
    <sheetView topLeftCell="A30" workbookViewId="0">
      <selection activeCell="C47" sqref="C47:K47"/>
    </sheetView>
  </sheetViews>
  <sheetFormatPr defaultColWidth="10.75" defaultRowHeight="12.75"/>
  <cols>
    <col min="1" max="1" width="58" style="106" customWidth="1"/>
    <col min="2" max="2" width="10.75" style="106"/>
    <col min="3" max="3" width="10.875" style="106" customWidth="1"/>
    <col min="4" max="4" width="12.75" style="106" customWidth="1"/>
    <col min="5" max="5" width="11.625" style="106" bestFit="1" customWidth="1"/>
    <col min="6" max="6" width="11" style="106" customWidth="1"/>
    <col min="7" max="7" width="12.375" style="106" bestFit="1" customWidth="1"/>
    <col min="8" max="8" width="10.75" style="106"/>
    <col min="9" max="9" width="10.75" style="64"/>
    <col min="10" max="10" width="12.75" style="106" customWidth="1"/>
    <col min="11" max="16384" width="10.75" style="106"/>
  </cols>
  <sheetData>
    <row r="1" spans="1:11" ht="49.5" customHeight="1">
      <c r="A1" s="494" t="s">
        <v>252</v>
      </c>
      <c r="B1" s="494"/>
      <c r="C1" s="494"/>
      <c r="D1" s="494"/>
      <c r="E1" s="494"/>
      <c r="F1" s="494"/>
      <c r="G1" s="494"/>
      <c r="H1" s="494"/>
      <c r="I1" s="494"/>
      <c r="J1" s="494"/>
      <c r="K1" s="494"/>
    </row>
    <row r="2" spans="1:11">
      <c r="A2" s="108"/>
      <c r="B2" s="108"/>
      <c r="C2" s="108"/>
      <c r="D2" s="108"/>
    </row>
    <row r="3" spans="1:11">
      <c r="K3" s="109" t="s">
        <v>0</v>
      </c>
    </row>
    <row r="4" spans="1:11" ht="43.5" customHeight="1">
      <c r="A4" s="378" t="s">
        <v>2</v>
      </c>
      <c r="B4" s="405" t="s">
        <v>3</v>
      </c>
      <c r="C4" s="84" t="s">
        <v>208</v>
      </c>
      <c r="D4" s="84" t="s">
        <v>209</v>
      </c>
      <c r="E4" s="84" t="s">
        <v>1138</v>
      </c>
      <c r="F4" s="84" t="s">
        <v>211</v>
      </c>
      <c r="G4" s="84" t="s">
        <v>209</v>
      </c>
      <c r="H4" s="84" t="s">
        <v>212</v>
      </c>
      <c r="I4" s="85" t="s">
        <v>213</v>
      </c>
      <c r="J4" s="84" t="s">
        <v>209</v>
      </c>
      <c r="K4" s="84" t="s">
        <v>214</v>
      </c>
    </row>
    <row r="5" spans="1:11" s="421" customFormat="1" ht="11.25">
      <c r="A5" s="420">
        <v>1</v>
      </c>
      <c r="B5" s="420">
        <v>2</v>
      </c>
      <c r="C5" s="420">
        <v>3</v>
      </c>
      <c r="D5" s="420">
        <v>4</v>
      </c>
      <c r="E5" s="420">
        <v>5</v>
      </c>
      <c r="F5" s="420">
        <v>6</v>
      </c>
      <c r="G5" s="420">
        <v>7</v>
      </c>
      <c r="H5" s="420">
        <v>8</v>
      </c>
      <c r="I5" s="420">
        <v>9</v>
      </c>
      <c r="J5" s="420">
        <v>10</v>
      </c>
      <c r="K5" s="420">
        <v>11</v>
      </c>
    </row>
    <row r="6" spans="1:11" ht="13.5">
      <c r="A6" s="56" t="s">
        <v>253</v>
      </c>
      <c r="B6" s="110">
        <v>20</v>
      </c>
      <c r="C6" s="112">
        <v>328353</v>
      </c>
      <c r="D6" s="111">
        <v>0</v>
      </c>
      <c r="E6" s="112">
        <v>328353</v>
      </c>
      <c r="F6" s="112">
        <v>112884</v>
      </c>
      <c r="G6" s="112">
        <v>102992</v>
      </c>
      <c r="H6" s="112">
        <v>215876</v>
      </c>
      <c r="I6" s="112">
        <v>108094</v>
      </c>
      <c r="J6" s="113">
        <v>26623</v>
      </c>
      <c r="K6" s="112">
        <v>134717</v>
      </c>
    </row>
    <row r="7" spans="1:11" ht="13.5">
      <c r="A7" s="56" t="s">
        <v>254</v>
      </c>
      <c r="B7" s="110">
        <v>20</v>
      </c>
      <c r="C7" s="112">
        <v>-116874</v>
      </c>
      <c r="D7" s="111">
        <v>0</v>
      </c>
      <c r="E7" s="112">
        <v>-116874</v>
      </c>
      <c r="F7" s="112">
        <v>-59398</v>
      </c>
      <c r="G7" s="111">
        <v>0</v>
      </c>
      <c r="H7" s="112">
        <v>-59398</v>
      </c>
      <c r="I7" s="112">
        <v>-59296</v>
      </c>
      <c r="J7" s="111">
        <v>0</v>
      </c>
      <c r="K7" s="112">
        <v>-59296</v>
      </c>
    </row>
    <row r="8" spans="1:11" ht="13.5">
      <c r="A8" s="114" t="s">
        <v>255</v>
      </c>
      <c r="B8" s="110"/>
      <c r="C8" s="97">
        <v>211479</v>
      </c>
      <c r="D8" s="111">
        <v>0</v>
      </c>
      <c r="E8" s="97">
        <v>211479</v>
      </c>
      <c r="F8" s="97">
        <v>53486</v>
      </c>
      <c r="G8" s="97">
        <v>102992</v>
      </c>
      <c r="H8" s="97">
        <v>156478</v>
      </c>
      <c r="I8" s="97">
        <v>48798</v>
      </c>
      <c r="J8" s="97">
        <v>26623</v>
      </c>
      <c r="K8" s="97">
        <v>75421</v>
      </c>
    </row>
    <row r="9" spans="1:11" ht="13.5">
      <c r="A9" s="56" t="s">
        <v>183</v>
      </c>
      <c r="B9" s="110">
        <v>21</v>
      </c>
      <c r="C9" s="112">
        <v>64345</v>
      </c>
      <c r="D9" s="111">
        <v>0</v>
      </c>
      <c r="E9" s="112">
        <v>64345</v>
      </c>
      <c r="F9" s="112">
        <v>130666</v>
      </c>
      <c r="G9" s="112">
        <v>-92468</v>
      </c>
      <c r="H9" s="112">
        <v>38198</v>
      </c>
      <c r="I9" s="112">
        <v>31255</v>
      </c>
      <c r="J9" s="112">
        <v>-20188</v>
      </c>
      <c r="K9" s="112">
        <v>11067</v>
      </c>
    </row>
    <row r="10" spans="1:11" ht="13.5">
      <c r="A10" s="56" t="s">
        <v>256</v>
      </c>
      <c r="B10" s="110">
        <v>21</v>
      </c>
      <c r="C10" s="112">
        <v>-4061</v>
      </c>
      <c r="D10" s="111">
        <v>0</v>
      </c>
      <c r="E10" s="112">
        <v>-4061</v>
      </c>
      <c r="F10" s="112">
        <v>-3935</v>
      </c>
      <c r="G10" s="111">
        <v>0</v>
      </c>
      <c r="H10" s="112">
        <v>-3935</v>
      </c>
      <c r="I10" s="112">
        <v>-3876</v>
      </c>
      <c r="J10" s="112">
        <v>2438.0439999999999</v>
      </c>
      <c r="K10" s="112">
        <v>-1437.9560000000001</v>
      </c>
    </row>
    <row r="11" spans="1:11" ht="13.5">
      <c r="A11" s="56" t="s">
        <v>257</v>
      </c>
      <c r="B11" s="110"/>
      <c r="C11" s="111">
        <v>0</v>
      </c>
      <c r="D11" s="111">
        <v>0</v>
      </c>
      <c r="E11" s="111">
        <v>0</v>
      </c>
      <c r="F11" s="111">
        <v>0</v>
      </c>
      <c r="G11" s="111">
        <v>0</v>
      </c>
      <c r="H11" s="111">
        <v>0</v>
      </c>
      <c r="I11" s="111">
        <v>0</v>
      </c>
      <c r="J11" s="111">
        <v>0</v>
      </c>
      <c r="K11" s="111">
        <v>0</v>
      </c>
    </row>
    <row r="12" spans="1:11" ht="13.5">
      <c r="A12" s="56" t="s">
        <v>258</v>
      </c>
      <c r="B12" s="110"/>
      <c r="C12" s="111">
        <v>0</v>
      </c>
      <c r="D12" s="111">
        <v>0</v>
      </c>
      <c r="E12" s="111">
        <v>0</v>
      </c>
      <c r="F12" s="111">
        <v>0</v>
      </c>
      <c r="G12" s="111">
        <v>0</v>
      </c>
      <c r="H12" s="111">
        <v>0</v>
      </c>
      <c r="I12" s="111">
        <v>0</v>
      </c>
      <c r="J12" s="111">
        <v>0</v>
      </c>
      <c r="K12" s="111">
        <v>0</v>
      </c>
    </row>
    <row r="13" spans="1:11" ht="53.25" customHeight="1">
      <c r="A13" s="56" t="s">
        <v>259</v>
      </c>
      <c r="B13" s="110"/>
      <c r="C13" s="111">
        <v>0</v>
      </c>
      <c r="D13" s="111">
        <v>0</v>
      </c>
      <c r="E13" s="111">
        <v>0</v>
      </c>
      <c r="F13" s="111">
        <v>0</v>
      </c>
      <c r="G13" s="111">
        <v>0</v>
      </c>
      <c r="H13" s="111">
        <v>0</v>
      </c>
      <c r="I13" s="111">
        <v>0</v>
      </c>
      <c r="J13" s="111">
        <v>0</v>
      </c>
      <c r="K13" s="111">
        <v>0</v>
      </c>
    </row>
    <row r="14" spans="1:11" ht="13.5">
      <c r="A14" s="56" t="s">
        <v>260</v>
      </c>
      <c r="B14" s="110"/>
      <c r="C14" s="111">
        <v>0</v>
      </c>
      <c r="D14" s="111">
        <v>0</v>
      </c>
      <c r="E14" s="111">
        <v>0</v>
      </c>
      <c r="F14" s="111">
        <v>0</v>
      </c>
      <c r="G14" s="111">
        <v>0</v>
      </c>
      <c r="H14" s="111">
        <v>0</v>
      </c>
      <c r="I14" s="111">
        <v>0</v>
      </c>
      <c r="J14" s="111">
        <v>0</v>
      </c>
      <c r="K14" s="111">
        <v>0</v>
      </c>
    </row>
    <row r="15" spans="1:11" ht="13.5">
      <c r="A15" s="56" t="s">
        <v>188</v>
      </c>
      <c r="B15" s="110"/>
      <c r="C15" s="112">
        <v>8237</v>
      </c>
      <c r="D15" s="111">
        <v>0</v>
      </c>
      <c r="E15" s="112">
        <v>8237</v>
      </c>
      <c r="F15" s="112">
        <v>3420</v>
      </c>
      <c r="G15" s="112">
        <v>35</v>
      </c>
      <c r="H15" s="112">
        <v>3455</v>
      </c>
      <c r="I15" s="112">
        <v>4535</v>
      </c>
      <c r="J15" s="112">
        <v>-2348.0439999999999</v>
      </c>
      <c r="K15" s="112">
        <v>2186.9560000000001</v>
      </c>
    </row>
    <row r="16" spans="1:11" ht="13.5">
      <c r="A16" s="56" t="s">
        <v>261</v>
      </c>
      <c r="B16" s="110"/>
      <c r="C16" s="112">
        <v>-882</v>
      </c>
      <c r="D16" s="111">
        <v>0</v>
      </c>
      <c r="E16" s="112">
        <v>-882</v>
      </c>
      <c r="F16" s="112">
        <v>-411</v>
      </c>
      <c r="G16" s="111">
        <v>0</v>
      </c>
      <c r="H16" s="112">
        <v>-411</v>
      </c>
      <c r="I16" s="112">
        <v>414</v>
      </c>
      <c r="J16" s="111">
        <v>0</v>
      </c>
      <c r="K16" s="112">
        <v>414</v>
      </c>
    </row>
    <row r="17" spans="1:11" ht="13.5">
      <c r="A17" s="56" t="s">
        <v>262</v>
      </c>
      <c r="B17" s="110"/>
      <c r="C17" s="111">
        <v>0</v>
      </c>
      <c r="D17" s="111">
        <v>0</v>
      </c>
      <c r="E17" s="111">
        <v>0</v>
      </c>
      <c r="F17" s="111">
        <v>0</v>
      </c>
      <c r="G17" s="111">
        <v>0</v>
      </c>
      <c r="H17" s="111">
        <v>0</v>
      </c>
      <c r="I17" s="111">
        <v>0</v>
      </c>
      <c r="J17" s="111">
        <v>0</v>
      </c>
      <c r="K17" s="111">
        <v>0</v>
      </c>
    </row>
    <row r="18" spans="1:11" ht="37.5" customHeight="1">
      <c r="A18" s="56" t="s">
        <v>263</v>
      </c>
      <c r="B18" s="110"/>
      <c r="C18" s="111">
        <v>0</v>
      </c>
      <c r="D18" s="111">
        <v>0</v>
      </c>
      <c r="E18" s="111">
        <v>0</v>
      </c>
      <c r="F18" s="111">
        <v>0</v>
      </c>
      <c r="G18" s="111">
        <v>0</v>
      </c>
      <c r="H18" s="111">
        <v>0</v>
      </c>
      <c r="I18" s="111">
        <v>0</v>
      </c>
      <c r="J18" s="111">
        <v>0</v>
      </c>
      <c r="K18" s="111">
        <v>0</v>
      </c>
    </row>
    <row r="19" spans="1:11" ht="39.75" customHeight="1">
      <c r="A19" s="56" t="s">
        <v>264</v>
      </c>
      <c r="B19" s="110" t="s">
        <v>27</v>
      </c>
      <c r="C19" s="111">
        <v>0</v>
      </c>
      <c r="D19" s="111">
        <v>0</v>
      </c>
      <c r="E19" s="111">
        <v>0</v>
      </c>
      <c r="F19" s="111">
        <v>0</v>
      </c>
      <c r="G19" s="111">
        <v>0</v>
      </c>
      <c r="H19" s="111">
        <v>0</v>
      </c>
      <c r="I19" s="111">
        <v>0</v>
      </c>
      <c r="J19" s="111">
        <v>0</v>
      </c>
      <c r="K19" s="111">
        <v>0</v>
      </c>
    </row>
    <row r="20" spans="1:11">
      <c r="A20" s="56" t="s">
        <v>190</v>
      </c>
      <c r="B20" s="422" t="s">
        <v>1139</v>
      </c>
      <c r="C20" s="112">
        <v>-68982</v>
      </c>
      <c r="D20" s="112">
        <v>-319</v>
      </c>
      <c r="E20" s="112">
        <v>-69301</v>
      </c>
      <c r="F20" s="112">
        <v>-47193</v>
      </c>
      <c r="G20" s="112">
        <v>709</v>
      </c>
      <c r="H20" s="112">
        <v>-46484</v>
      </c>
      <c r="I20" s="112">
        <v>-31832</v>
      </c>
      <c r="J20" s="112">
        <v>-3344</v>
      </c>
      <c r="K20" s="112">
        <v>-35176</v>
      </c>
    </row>
    <row r="21" spans="1:11" ht="36.75" customHeight="1">
      <c r="A21" s="56" t="s">
        <v>250</v>
      </c>
      <c r="B21" s="110" t="s">
        <v>1122</v>
      </c>
      <c r="C21" s="112">
        <v>-778</v>
      </c>
      <c r="D21" s="112">
        <v>-13</v>
      </c>
      <c r="E21" s="112">
        <v>-791</v>
      </c>
      <c r="F21" s="111">
        <v>0</v>
      </c>
      <c r="G21" s="112">
        <v>-475</v>
      </c>
      <c r="H21" s="112">
        <v>-475</v>
      </c>
      <c r="I21" s="111">
        <v>0</v>
      </c>
      <c r="J21" s="112">
        <v>3480</v>
      </c>
      <c r="K21" s="112">
        <v>3480</v>
      </c>
    </row>
    <row r="22" spans="1:11" ht="13.5">
      <c r="A22" s="56" t="s">
        <v>265</v>
      </c>
      <c r="B22" s="110" t="s">
        <v>27</v>
      </c>
      <c r="C22" s="111">
        <v>0</v>
      </c>
      <c r="D22" s="111">
        <v>0</v>
      </c>
      <c r="E22" s="111">
        <v>0</v>
      </c>
      <c r="F22" s="111">
        <v>0</v>
      </c>
      <c r="G22" s="111">
        <v>0</v>
      </c>
      <c r="H22" s="111">
        <v>0</v>
      </c>
      <c r="I22" s="111">
        <v>0</v>
      </c>
      <c r="J22" s="111">
        <v>0</v>
      </c>
      <c r="K22" s="111">
        <v>0</v>
      </c>
    </row>
    <row r="23" spans="1:11" ht="13.5">
      <c r="A23" s="56" t="s">
        <v>266</v>
      </c>
      <c r="B23" s="110" t="s">
        <v>27</v>
      </c>
      <c r="C23" s="111">
        <v>0</v>
      </c>
      <c r="D23" s="111">
        <v>0</v>
      </c>
      <c r="E23" s="111">
        <v>0</v>
      </c>
      <c r="F23" s="111">
        <v>0</v>
      </c>
      <c r="G23" s="111">
        <v>0</v>
      </c>
      <c r="H23" s="111">
        <v>0</v>
      </c>
      <c r="I23" s="111">
        <v>0</v>
      </c>
      <c r="J23" s="111">
        <v>0</v>
      </c>
      <c r="K23" s="111">
        <v>0</v>
      </c>
    </row>
    <row r="24" spans="1:11" ht="13.5">
      <c r="A24" s="56" t="s">
        <v>267</v>
      </c>
      <c r="B24" s="110">
        <v>14</v>
      </c>
      <c r="C24" s="112">
        <v>-26</v>
      </c>
      <c r="D24" s="111">
        <v>0</v>
      </c>
      <c r="E24" s="112">
        <v>-26</v>
      </c>
      <c r="F24" s="112">
        <v>-3</v>
      </c>
      <c r="G24" s="111">
        <v>0</v>
      </c>
      <c r="H24" s="112">
        <v>-3</v>
      </c>
      <c r="I24" s="112">
        <v>-80</v>
      </c>
      <c r="J24" s="111">
        <v>0</v>
      </c>
      <c r="K24" s="112">
        <v>-80</v>
      </c>
    </row>
    <row r="25" spans="1:11" ht="13.5">
      <c r="A25" s="56" t="s">
        <v>186</v>
      </c>
      <c r="B25" s="110">
        <v>22</v>
      </c>
      <c r="C25" s="112">
        <v>910</v>
      </c>
      <c r="D25" s="111">
        <v>0</v>
      </c>
      <c r="E25" s="112">
        <v>910</v>
      </c>
      <c r="F25" s="112">
        <v>14479</v>
      </c>
      <c r="G25" s="112">
        <v>-10559</v>
      </c>
      <c r="H25" s="112">
        <v>3920</v>
      </c>
      <c r="I25" s="112">
        <v>12411</v>
      </c>
      <c r="J25" s="112">
        <v>-6563</v>
      </c>
      <c r="K25" s="112">
        <v>5848</v>
      </c>
    </row>
    <row r="26" spans="1:11" ht="13.5">
      <c r="A26" s="56" t="s">
        <v>202</v>
      </c>
      <c r="B26" s="110">
        <v>23</v>
      </c>
      <c r="C26" s="112">
        <v>-204420</v>
      </c>
      <c r="D26" s="112">
        <v>-95</v>
      </c>
      <c r="E26" s="112">
        <v>-204515</v>
      </c>
      <c r="F26" s="112">
        <v>-147339</v>
      </c>
      <c r="G26" s="111">
        <v>0</v>
      </c>
      <c r="H26" s="112">
        <v>-147339</v>
      </c>
      <c r="I26" s="112">
        <v>-54569</v>
      </c>
      <c r="J26" s="111">
        <v>0</v>
      </c>
      <c r="K26" s="112">
        <v>-54569</v>
      </c>
    </row>
    <row r="27" spans="1:11" ht="13.5">
      <c r="A27" s="56" t="s">
        <v>268</v>
      </c>
      <c r="B27" s="110" t="s">
        <v>27</v>
      </c>
      <c r="C27" s="111">
        <v>0</v>
      </c>
      <c r="D27" s="111">
        <v>0</v>
      </c>
      <c r="E27" s="111">
        <v>0</v>
      </c>
      <c r="F27" s="111">
        <v>0</v>
      </c>
      <c r="G27" s="111">
        <v>0</v>
      </c>
      <c r="H27" s="111">
        <v>0</v>
      </c>
      <c r="I27" s="111">
        <v>0</v>
      </c>
      <c r="J27" s="111">
        <v>0</v>
      </c>
      <c r="K27" s="111">
        <v>0</v>
      </c>
    </row>
    <row r="28" spans="1:11">
      <c r="A28" s="114" t="s">
        <v>269</v>
      </c>
      <c r="B28" s="110"/>
      <c r="C28" s="97">
        <v>5822</v>
      </c>
      <c r="D28" s="97">
        <v>-427</v>
      </c>
      <c r="E28" s="97">
        <v>5395</v>
      </c>
      <c r="F28" s="97">
        <v>3170</v>
      </c>
      <c r="G28" s="97">
        <v>234</v>
      </c>
      <c r="H28" s="97">
        <v>3404</v>
      </c>
      <c r="I28" s="97">
        <v>7056.085859999992</v>
      </c>
      <c r="J28" s="97">
        <v>98</v>
      </c>
      <c r="K28" s="97">
        <v>7154.085859999992</v>
      </c>
    </row>
    <row r="29" spans="1:11">
      <c r="A29" s="56" t="s">
        <v>270</v>
      </c>
      <c r="B29" s="110">
        <v>24</v>
      </c>
      <c r="C29" s="112">
        <v>-2799</v>
      </c>
      <c r="D29" s="112">
        <v>96</v>
      </c>
      <c r="E29" s="112">
        <v>-2703</v>
      </c>
      <c r="F29" s="112">
        <v>-3074</v>
      </c>
      <c r="G29" s="112">
        <v>-52</v>
      </c>
      <c r="H29" s="112">
        <v>-3126</v>
      </c>
      <c r="I29" s="112">
        <v>-1641</v>
      </c>
      <c r="J29" s="112">
        <v>-24</v>
      </c>
      <c r="K29" s="112">
        <v>-1665</v>
      </c>
    </row>
    <row r="30" spans="1:11">
      <c r="A30" s="56" t="s">
        <v>271</v>
      </c>
      <c r="B30" s="110"/>
      <c r="C30" s="112">
        <v>3023</v>
      </c>
      <c r="D30" s="112">
        <v>-331</v>
      </c>
      <c r="E30" s="112">
        <v>2692</v>
      </c>
      <c r="F30" s="112">
        <v>96</v>
      </c>
      <c r="G30" s="112">
        <v>182</v>
      </c>
      <c r="H30" s="112">
        <v>278</v>
      </c>
      <c r="I30" s="112">
        <v>5415</v>
      </c>
      <c r="J30" s="112">
        <v>74</v>
      </c>
      <c r="K30" s="112">
        <v>5489</v>
      </c>
    </row>
    <row r="31" spans="1:11" ht="13.5">
      <c r="A31" s="56" t="s">
        <v>272</v>
      </c>
      <c r="B31" s="110" t="s">
        <v>27</v>
      </c>
      <c r="C31" s="111">
        <v>0</v>
      </c>
      <c r="D31" s="111">
        <v>0</v>
      </c>
      <c r="E31" s="111">
        <v>0</v>
      </c>
      <c r="F31" s="111">
        <v>0</v>
      </c>
      <c r="G31" s="111">
        <v>0</v>
      </c>
      <c r="H31" s="111">
        <v>0</v>
      </c>
      <c r="I31" s="111">
        <v>0</v>
      </c>
      <c r="J31" s="111">
        <v>0</v>
      </c>
      <c r="K31" s="111">
        <v>0</v>
      </c>
    </row>
    <row r="32" spans="1:11">
      <c r="A32" s="114" t="s">
        <v>273</v>
      </c>
      <c r="B32" s="110"/>
      <c r="C32" s="97">
        <v>3023</v>
      </c>
      <c r="D32" s="97">
        <v>-331</v>
      </c>
      <c r="E32" s="97">
        <v>2692</v>
      </c>
      <c r="F32" s="97">
        <v>96</v>
      </c>
      <c r="G32" s="97">
        <v>182</v>
      </c>
      <c r="H32" s="97">
        <v>278</v>
      </c>
      <c r="I32" s="97">
        <v>5415</v>
      </c>
      <c r="J32" s="97">
        <v>74</v>
      </c>
      <c r="K32" s="97">
        <v>5489</v>
      </c>
    </row>
    <row r="33" spans="1:11" ht="13.5">
      <c r="A33" s="56" t="s">
        <v>274</v>
      </c>
      <c r="B33" s="110"/>
      <c r="C33" s="111">
        <v>0</v>
      </c>
      <c r="D33" s="111">
        <v>0</v>
      </c>
      <c r="E33" s="111">
        <v>0</v>
      </c>
      <c r="F33" s="111">
        <v>0</v>
      </c>
      <c r="G33" s="111">
        <v>0</v>
      </c>
      <c r="H33" s="111">
        <v>0</v>
      </c>
      <c r="I33" s="111">
        <v>0</v>
      </c>
      <c r="J33" s="111">
        <v>0</v>
      </c>
      <c r="K33" s="111">
        <v>0</v>
      </c>
    </row>
    <row r="34" spans="1:11" ht="13.5">
      <c r="A34" s="56" t="s">
        <v>275</v>
      </c>
      <c r="B34" s="110"/>
      <c r="C34" s="111">
        <v>0</v>
      </c>
      <c r="D34" s="111">
        <v>0</v>
      </c>
      <c r="E34" s="111">
        <v>0</v>
      </c>
      <c r="F34" s="111">
        <v>0</v>
      </c>
      <c r="G34" s="111">
        <v>0</v>
      </c>
      <c r="H34" s="111">
        <v>0</v>
      </c>
      <c r="I34" s="111">
        <v>0</v>
      </c>
      <c r="J34" s="111">
        <v>0</v>
      </c>
      <c r="K34" s="111">
        <v>0</v>
      </c>
    </row>
    <row r="35" spans="1:11" ht="13.5">
      <c r="A35" s="56" t="s">
        <v>276</v>
      </c>
      <c r="B35" s="110"/>
      <c r="C35" s="111">
        <v>0</v>
      </c>
      <c r="D35" s="111">
        <v>0</v>
      </c>
      <c r="E35" s="111">
        <v>0</v>
      </c>
      <c r="F35" s="111">
        <v>0</v>
      </c>
      <c r="G35" s="111">
        <v>0</v>
      </c>
      <c r="H35" s="111">
        <v>0</v>
      </c>
      <c r="I35" s="111">
        <v>0</v>
      </c>
      <c r="J35" s="111">
        <v>0</v>
      </c>
      <c r="K35" s="111">
        <v>0</v>
      </c>
    </row>
    <row r="36" spans="1:11" ht="13.5">
      <c r="A36" s="56"/>
      <c r="B36" s="110"/>
      <c r="C36" s="111" t="s">
        <v>27</v>
      </c>
      <c r="D36" s="111" t="s">
        <v>27</v>
      </c>
      <c r="E36" s="111" t="s">
        <v>27</v>
      </c>
      <c r="F36" s="111" t="s">
        <v>27</v>
      </c>
      <c r="G36" s="111" t="s">
        <v>27</v>
      </c>
      <c r="H36" s="111" t="s">
        <v>27</v>
      </c>
      <c r="I36" s="111" t="s">
        <v>27</v>
      </c>
      <c r="J36" s="111" t="s">
        <v>27</v>
      </c>
      <c r="K36" s="111" t="s">
        <v>27</v>
      </c>
    </row>
    <row r="37" spans="1:11" ht="13.5">
      <c r="A37" s="56" t="s">
        <v>277</v>
      </c>
      <c r="B37" s="110">
        <v>25</v>
      </c>
      <c r="C37" s="390">
        <v>0.12092</v>
      </c>
      <c r="D37" s="111">
        <v>0</v>
      </c>
      <c r="E37" s="390">
        <v>0.11</v>
      </c>
      <c r="F37" s="390">
        <v>0</v>
      </c>
      <c r="G37" s="111">
        <v>0</v>
      </c>
      <c r="H37" s="390">
        <v>0.01</v>
      </c>
      <c r="I37" s="390">
        <v>0.22</v>
      </c>
      <c r="J37" s="111">
        <v>0</v>
      </c>
      <c r="K37" s="390">
        <v>0.22</v>
      </c>
    </row>
    <row r="38" spans="1:11" ht="13.5">
      <c r="A38" s="56" t="s">
        <v>278</v>
      </c>
      <c r="B38" s="110"/>
      <c r="C38" s="111">
        <v>0</v>
      </c>
      <c r="D38" s="111">
        <v>0</v>
      </c>
      <c r="E38" s="111">
        <v>0</v>
      </c>
      <c r="F38" s="111">
        <v>0</v>
      </c>
      <c r="G38" s="111">
        <v>0</v>
      </c>
      <c r="H38" s="111">
        <v>0</v>
      </c>
      <c r="I38" s="111">
        <v>0</v>
      </c>
      <c r="J38" s="111">
        <v>0</v>
      </c>
      <c r="K38" s="111">
        <v>0</v>
      </c>
    </row>
    <row r="39" spans="1:11" ht="13.5">
      <c r="A39" s="56" t="s">
        <v>279</v>
      </c>
      <c r="B39" s="110"/>
      <c r="C39" s="111">
        <v>0</v>
      </c>
      <c r="D39" s="111">
        <v>0</v>
      </c>
      <c r="E39" s="111">
        <v>0</v>
      </c>
      <c r="F39" s="111">
        <v>0</v>
      </c>
      <c r="G39" s="111">
        <v>0</v>
      </c>
      <c r="H39" s="111">
        <v>0</v>
      </c>
      <c r="I39" s="111">
        <v>0</v>
      </c>
      <c r="J39" s="111">
        <v>0</v>
      </c>
      <c r="K39" s="111">
        <v>0</v>
      </c>
    </row>
    <row r="40" spans="1:11" ht="13.5">
      <c r="A40" s="56"/>
      <c r="B40" s="110"/>
      <c r="C40" s="111" t="s">
        <v>27</v>
      </c>
      <c r="D40" s="111" t="s">
        <v>27</v>
      </c>
      <c r="E40" s="111" t="s">
        <v>27</v>
      </c>
      <c r="F40" s="111" t="s">
        <v>27</v>
      </c>
      <c r="G40" s="111" t="s">
        <v>27</v>
      </c>
      <c r="H40" s="111" t="s">
        <v>27</v>
      </c>
      <c r="I40" s="111" t="s">
        <v>27</v>
      </c>
      <c r="J40" s="111" t="s">
        <v>27</v>
      </c>
      <c r="K40" s="111" t="s">
        <v>27</v>
      </c>
    </row>
    <row r="41" spans="1:11" ht="13.5">
      <c r="A41" s="56" t="s">
        <v>280</v>
      </c>
      <c r="B41" s="110" t="s">
        <v>27</v>
      </c>
      <c r="C41" s="111">
        <v>0</v>
      </c>
      <c r="D41" s="111">
        <v>0</v>
      </c>
      <c r="E41" s="111">
        <v>0</v>
      </c>
      <c r="F41" s="111">
        <v>0</v>
      </c>
      <c r="G41" s="111">
        <v>0</v>
      </c>
      <c r="H41" s="111">
        <v>0</v>
      </c>
      <c r="I41" s="111">
        <v>0</v>
      </c>
      <c r="J41" s="111">
        <v>0</v>
      </c>
      <c r="K41" s="111">
        <v>0</v>
      </c>
    </row>
    <row r="42" spans="1:11" ht="13.5">
      <c r="A42" s="56" t="s">
        <v>278</v>
      </c>
      <c r="B42" s="110"/>
      <c r="C42" s="111">
        <v>0</v>
      </c>
      <c r="D42" s="111">
        <v>0</v>
      </c>
      <c r="E42" s="111">
        <v>0</v>
      </c>
      <c r="F42" s="111">
        <v>0</v>
      </c>
      <c r="G42" s="111">
        <v>0</v>
      </c>
      <c r="H42" s="111">
        <v>0</v>
      </c>
      <c r="I42" s="111">
        <v>0</v>
      </c>
      <c r="J42" s="111">
        <v>0</v>
      </c>
      <c r="K42" s="111">
        <v>0</v>
      </c>
    </row>
    <row r="43" spans="1:11" ht="13.5">
      <c r="A43" s="56" t="s">
        <v>279</v>
      </c>
      <c r="B43" s="110"/>
      <c r="C43" s="111">
        <v>0</v>
      </c>
      <c r="D43" s="111">
        <v>0</v>
      </c>
      <c r="E43" s="111">
        <v>0</v>
      </c>
      <c r="F43" s="111">
        <v>0</v>
      </c>
      <c r="G43" s="111">
        <v>0</v>
      </c>
      <c r="H43" s="111">
        <v>0</v>
      </c>
      <c r="I43" s="111">
        <v>0</v>
      </c>
      <c r="J43" s="111">
        <v>0</v>
      </c>
      <c r="K43" s="111">
        <v>0</v>
      </c>
    </row>
    <row r="44" spans="1:11" ht="13.5">
      <c r="A44" s="56"/>
      <c r="B44" s="110"/>
      <c r="C44" s="111" t="s">
        <v>27</v>
      </c>
      <c r="D44" s="111" t="s">
        <v>27</v>
      </c>
      <c r="E44" s="111" t="s">
        <v>27</v>
      </c>
      <c r="F44" s="111" t="s">
        <v>27</v>
      </c>
      <c r="G44" s="111" t="s">
        <v>27</v>
      </c>
      <c r="H44" s="111" t="s">
        <v>27</v>
      </c>
      <c r="I44" s="111" t="s">
        <v>27</v>
      </c>
      <c r="J44" s="111" t="s">
        <v>27</v>
      </c>
      <c r="K44" s="111" t="s">
        <v>27</v>
      </c>
    </row>
    <row r="45" spans="1:11" ht="13.5">
      <c r="A45" s="56" t="s">
        <v>281</v>
      </c>
      <c r="B45" s="110">
        <v>25</v>
      </c>
      <c r="C45" s="390">
        <v>0.12092</v>
      </c>
      <c r="D45" s="111">
        <v>0</v>
      </c>
      <c r="E45" s="390">
        <v>0.11</v>
      </c>
      <c r="F45" s="390">
        <v>0</v>
      </c>
      <c r="G45" s="111">
        <v>0</v>
      </c>
      <c r="H45" s="390">
        <v>0.01</v>
      </c>
      <c r="I45" s="390">
        <v>0.22</v>
      </c>
      <c r="J45" s="111">
        <v>0</v>
      </c>
      <c r="K45" s="390">
        <v>0.22</v>
      </c>
    </row>
    <row r="46" spans="1:11" ht="13.5">
      <c r="A46" s="56" t="s">
        <v>282</v>
      </c>
      <c r="B46" s="110"/>
      <c r="C46" s="390">
        <v>0.12092</v>
      </c>
      <c r="D46" s="111">
        <v>0</v>
      </c>
      <c r="E46" s="390">
        <v>0.11</v>
      </c>
      <c r="F46" s="390">
        <v>0</v>
      </c>
      <c r="G46" s="111">
        <v>0</v>
      </c>
      <c r="H46" s="390">
        <v>0.01</v>
      </c>
      <c r="I46" s="390">
        <v>0.22</v>
      </c>
      <c r="J46" s="111">
        <v>0</v>
      </c>
      <c r="K46" s="390">
        <v>0.22</v>
      </c>
    </row>
    <row r="47" spans="1:11" ht="13.5">
      <c r="A47" s="56" t="s">
        <v>283</v>
      </c>
      <c r="B47" s="110"/>
      <c r="C47" s="390">
        <v>0.12092</v>
      </c>
      <c r="D47" s="111">
        <v>0</v>
      </c>
      <c r="E47" s="390">
        <v>0.11</v>
      </c>
      <c r="F47" s="390">
        <v>0</v>
      </c>
      <c r="G47" s="111">
        <v>0</v>
      </c>
      <c r="H47" s="390">
        <v>0.01</v>
      </c>
      <c r="I47" s="390">
        <v>0.22</v>
      </c>
      <c r="J47" s="111">
        <v>0</v>
      </c>
      <c r="K47" s="390">
        <v>0.22</v>
      </c>
    </row>
    <row r="48" spans="1:11">
      <c r="G48" s="47"/>
      <c r="H48" s="115"/>
    </row>
    <row r="49" spans="1:10" ht="12.75" customHeight="1">
      <c r="A49" s="305" t="s">
        <v>249</v>
      </c>
      <c r="B49" s="78"/>
      <c r="C49" s="305"/>
      <c r="D49" s="305"/>
      <c r="E49" s="78"/>
      <c r="F49" s="78"/>
      <c r="G49" s="78"/>
      <c r="H49" s="78"/>
      <c r="I49" s="78"/>
      <c r="J49" s="78"/>
    </row>
    <row r="50" spans="1:10" ht="12.75" customHeight="1">
      <c r="A50" s="305" t="s">
        <v>880</v>
      </c>
      <c r="B50" s="305"/>
      <c r="C50" s="78"/>
      <c r="D50" s="78"/>
      <c r="E50" s="78"/>
      <c r="F50" s="78"/>
      <c r="G50" s="78"/>
      <c r="H50" s="78"/>
      <c r="I50" s="78"/>
      <c r="J50" s="78"/>
    </row>
    <row r="51" spans="1:10">
      <c r="A51" s="305"/>
      <c r="B51" s="305"/>
      <c r="C51" s="78"/>
      <c r="D51" s="78"/>
      <c r="E51" s="78"/>
      <c r="F51" s="78"/>
      <c r="G51" s="78"/>
      <c r="H51" s="78"/>
      <c r="I51" s="78"/>
      <c r="J51" s="78"/>
    </row>
    <row r="52" spans="1:10" ht="12.75" customHeight="1">
      <c r="A52" s="306"/>
      <c r="B52" s="78"/>
      <c r="C52" s="78"/>
      <c r="D52" s="307" t="s">
        <v>873</v>
      </c>
      <c r="E52" s="78"/>
      <c r="F52" s="78"/>
      <c r="G52" s="78"/>
      <c r="H52" s="305" t="s">
        <v>875</v>
      </c>
      <c r="I52" s="78"/>
      <c r="J52" s="78"/>
    </row>
    <row r="53" spans="1:10" ht="26.25" customHeight="1">
      <c r="A53" s="306"/>
      <c r="B53" s="78"/>
      <c r="C53" s="78"/>
      <c r="D53" s="307"/>
      <c r="E53" s="308" t="s">
        <v>27</v>
      </c>
      <c r="F53" s="305"/>
      <c r="G53" s="78"/>
      <c r="H53" s="78"/>
      <c r="I53" s="78"/>
      <c r="J53" s="78"/>
    </row>
    <row r="54" spans="1:10" ht="12.75" customHeight="1">
      <c r="A54" s="305" t="s">
        <v>878</v>
      </c>
      <c r="B54" s="78"/>
      <c r="C54" s="78"/>
      <c r="D54" s="309" t="s">
        <v>27</v>
      </c>
      <c r="E54" s="78"/>
      <c r="F54" s="78"/>
      <c r="G54" s="78"/>
      <c r="H54" s="78"/>
      <c r="I54" s="78"/>
      <c r="J54" s="78"/>
    </row>
    <row r="55" spans="1:10" ht="12.75" customHeight="1">
      <c r="A55" s="305" t="s">
        <v>877</v>
      </c>
      <c r="B55" s="78"/>
      <c r="C55" s="78"/>
      <c r="D55" s="307" t="s">
        <v>874</v>
      </c>
      <c r="E55" s="305"/>
      <c r="F55" s="78"/>
      <c r="G55" s="78"/>
      <c r="H55" s="305" t="s">
        <v>879</v>
      </c>
      <c r="I55" s="78"/>
      <c r="J55" s="78"/>
    </row>
    <row r="56" spans="1:10">
      <c r="A56" s="78"/>
      <c r="B56" s="78"/>
      <c r="C56" s="78"/>
      <c r="D56" s="78"/>
      <c r="E56" s="304"/>
      <c r="F56" s="304"/>
      <c r="G56" s="78"/>
      <c r="H56" s="78"/>
      <c r="I56" s="78"/>
      <c r="J56" s="78"/>
    </row>
    <row r="57" spans="1:10" ht="12.75" customHeight="1">
      <c r="A57" s="499"/>
      <c r="B57" s="499"/>
      <c r="C57" s="108"/>
      <c r="D57" s="108"/>
      <c r="H57" s="115"/>
    </row>
    <row r="58" spans="1:10" ht="12.75" customHeight="1">
      <c r="B58" s="119"/>
      <c r="H58" s="115"/>
    </row>
    <row r="59" spans="1:10">
      <c r="H59" s="115"/>
    </row>
    <row r="60" spans="1:10">
      <c r="H60" s="115"/>
    </row>
    <row r="61" spans="1:10">
      <c r="H61" s="115"/>
    </row>
    <row r="62" spans="1:10">
      <c r="H62" s="115"/>
    </row>
    <row r="63" spans="1:10">
      <c r="H63" s="115"/>
    </row>
    <row r="64" spans="1:10">
      <c r="H64" s="115"/>
    </row>
    <row r="65" spans="8:8">
      <c r="H65" s="115"/>
    </row>
    <row r="66" spans="8:8">
      <c r="H66" s="115"/>
    </row>
    <row r="67" spans="8:8">
      <c r="H67" s="115"/>
    </row>
    <row r="68" spans="8:8">
      <c r="H68" s="115"/>
    </row>
    <row r="69" spans="8:8">
      <c r="H69" s="115"/>
    </row>
    <row r="70" spans="8:8">
      <c r="H70" s="115"/>
    </row>
    <row r="71" spans="8:8">
      <c r="H71" s="115"/>
    </row>
    <row r="72" spans="8:8">
      <c r="H72" s="115"/>
    </row>
    <row r="73" spans="8:8">
      <c r="H73" s="115"/>
    </row>
    <row r="74" spans="8:8">
      <c r="H74" s="115"/>
    </row>
    <row r="75" spans="8:8">
      <c r="H75" s="115"/>
    </row>
    <row r="76" spans="8:8">
      <c r="H76" s="115"/>
    </row>
    <row r="77" spans="8:8">
      <c r="H77" s="115"/>
    </row>
    <row r="78" spans="8:8">
      <c r="H78" s="115"/>
    </row>
    <row r="79" spans="8:8">
      <c r="H79" s="115"/>
    </row>
    <row r="80" spans="8:8">
      <c r="H80" s="115"/>
    </row>
    <row r="81" spans="8:8">
      <c r="H81" s="115"/>
    </row>
    <row r="82" spans="8:8">
      <c r="H82" s="115"/>
    </row>
    <row r="83" spans="8:8">
      <c r="H83" s="115"/>
    </row>
    <row r="84" spans="8:8">
      <c r="H84" s="115"/>
    </row>
    <row r="106" spans="1:1">
      <c r="A106" s="120" t="s">
        <v>17</v>
      </c>
    </row>
  </sheetData>
  <sheetProtection selectLockedCells="1" selectUnlockedCells="1"/>
  <mergeCells count="2">
    <mergeCell ref="A57:B57"/>
    <mergeCell ref="A1:K1"/>
  </mergeCells>
  <pageMargins left="0.78740157480314965" right="0.15748031496062992" top="0.78740157480314965" bottom="0.27559055118110237" header="0.15748031496062992" footer="0.19685039370078741"/>
  <pageSetup paperSize="9" scale="60" firstPageNumber="0"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tabColor rgb="FF7030A0"/>
  </sheetPr>
  <dimension ref="A1:I100"/>
  <sheetViews>
    <sheetView workbookViewId="0">
      <selection sqref="A1:I29"/>
    </sheetView>
  </sheetViews>
  <sheetFormatPr defaultColWidth="10.75" defaultRowHeight="12.75"/>
  <cols>
    <col min="1" max="1" width="5" style="2" customWidth="1"/>
    <col min="2" max="2" width="39.625" style="2" customWidth="1"/>
    <col min="3" max="3" width="11.75" style="2" customWidth="1"/>
    <col min="4" max="4" width="12.375" style="2" customWidth="1"/>
    <col min="5" max="5" width="12.5" style="2" customWidth="1"/>
    <col min="6" max="6" width="14.75" style="2" customWidth="1"/>
    <col min="7" max="7" width="10.75" style="2" customWidth="1"/>
    <col min="8" max="8" width="10.75" style="2"/>
    <col min="9" max="9" width="11.875" style="2" bestFit="1" customWidth="1"/>
    <col min="10" max="16384" width="10.75" style="2"/>
  </cols>
  <sheetData>
    <row r="1" spans="1:9">
      <c r="A1" s="236"/>
    </row>
    <row r="2" spans="1:9" ht="32.25" customHeight="1">
      <c r="A2" s="529" t="s">
        <v>1047</v>
      </c>
      <c r="B2" s="529"/>
      <c r="C2" s="529"/>
      <c r="D2" s="529"/>
      <c r="E2" s="529"/>
      <c r="F2" s="529"/>
      <c r="G2" s="230"/>
      <c r="H2" s="230"/>
      <c r="I2" s="230"/>
    </row>
    <row r="3" spans="1:9" ht="10.5" customHeight="1">
      <c r="I3" s="429" t="s">
        <v>0</v>
      </c>
    </row>
    <row r="4" spans="1:9" ht="87" customHeight="1">
      <c r="A4" s="411" t="s">
        <v>1</v>
      </c>
      <c r="B4" s="411" t="s">
        <v>2</v>
      </c>
      <c r="C4" s="411" t="s">
        <v>613</v>
      </c>
      <c r="D4" s="411" t="s">
        <v>9</v>
      </c>
      <c r="E4" s="411" t="s">
        <v>7</v>
      </c>
      <c r="F4" s="411" t="s">
        <v>8</v>
      </c>
      <c r="G4" s="411" t="s">
        <v>334</v>
      </c>
      <c r="H4" s="411" t="s">
        <v>13</v>
      </c>
      <c r="I4" s="411" t="s">
        <v>335</v>
      </c>
    </row>
    <row r="5" spans="1:9" s="419" customFormat="1" ht="11.25">
      <c r="A5" s="418">
        <v>1</v>
      </c>
      <c r="B5" s="418">
        <v>2</v>
      </c>
      <c r="C5" s="441">
        <v>3</v>
      </c>
      <c r="D5" s="418">
        <v>4</v>
      </c>
      <c r="E5" s="418">
        <v>5</v>
      </c>
      <c r="F5" s="418">
        <v>6</v>
      </c>
      <c r="G5" s="418">
        <v>7</v>
      </c>
      <c r="H5" s="418">
        <v>8</v>
      </c>
      <c r="I5" s="418">
        <v>9</v>
      </c>
    </row>
    <row r="6" spans="1:9" ht="18" customHeight="1">
      <c r="A6" s="327">
        <v>1</v>
      </c>
      <c r="B6" s="200" t="s">
        <v>615</v>
      </c>
      <c r="C6" s="11">
        <v>0</v>
      </c>
      <c r="D6" s="38">
        <v>6936</v>
      </c>
      <c r="E6" s="11">
        <v>0</v>
      </c>
      <c r="F6" s="38">
        <v>105767</v>
      </c>
      <c r="G6" s="38">
        <v>1327</v>
      </c>
      <c r="H6" s="38">
        <v>352</v>
      </c>
      <c r="I6" s="38">
        <v>114382</v>
      </c>
    </row>
    <row r="7" spans="1:9" ht="18" customHeight="1">
      <c r="A7" s="354" t="s">
        <v>33</v>
      </c>
      <c r="B7" s="327" t="s">
        <v>616</v>
      </c>
      <c r="C7" s="11">
        <v>0</v>
      </c>
      <c r="D7" s="38">
        <v>6936</v>
      </c>
      <c r="E7" s="11">
        <v>0</v>
      </c>
      <c r="F7" s="38">
        <v>105767</v>
      </c>
      <c r="G7" s="38">
        <v>1327</v>
      </c>
      <c r="H7" s="38">
        <v>210</v>
      </c>
      <c r="I7" s="38">
        <v>114240</v>
      </c>
    </row>
    <row r="8" spans="1:9" ht="18" customHeight="1">
      <c r="A8" s="354" t="s">
        <v>35</v>
      </c>
      <c r="B8" s="327" t="s">
        <v>617</v>
      </c>
      <c r="C8" s="11">
        <v>0</v>
      </c>
      <c r="D8" s="11">
        <v>0</v>
      </c>
      <c r="E8" s="11">
        <v>0</v>
      </c>
      <c r="F8" s="11">
        <v>0</v>
      </c>
      <c r="G8" s="11">
        <v>0</v>
      </c>
      <c r="H8" s="11">
        <v>0</v>
      </c>
      <c r="I8" s="11">
        <v>0</v>
      </c>
    </row>
    <row r="9" spans="1:9" ht="18" customHeight="1">
      <c r="A9" s="354" t="s">
        <v>384</v>
      </c>
      <c r="B9" s="327" t="s">
        <v>618</v>
      </c>
      <c r="C9" s="11">
        <v>0</v>
      </c>
      <c r="D9" s="11">
        <v>0</v>
      </c>
      <c r="E9" s="11">
        <v>0</v>
      </c>
      <c r="F9" s="11">
        <v>0</v>
      </c>
      <c r="G9" s="11">
        <v>0</v>
      </c>
      <c r="H9" s="38">
        <v>4</v>
      </c>
      <c r="I9" s="38">
        <v>4</v>
      </c>
    </row>
    <row r="10" spans="1:9" ht="18" customHeight="1">
      <c r="A10" s="354" t="s">
        <v>386</v>
      </c>
      <c r="B10" s="327" t="s">
        <v>619</v>
      </c>
      <c r="C10" s="11">
        <v>0</v>
      </c>
      <c r="D10" s="11">
        <v>0</v>
      </c>
      <c r="E10" s="11">
        <v>0</v>
      </c>
      <c r="F10" s="11">
        <v>0</v>
      </c>
      <c r="G10" s="11">
        <v>0</v>
      </c>
      <c r="H10" s="38">
        <v>60</v>
      </c>
      <c r="I10" s="38">
        <v>60</v>
      </c>
    </row>
    <row r="11" spans="1:9" ht="18" customHeight="1">
      <c r="A11" s="354" t="s">
        <v>388</v>
      </c>
      <c r="B11" s="327" t="s">
        <v>620</v>
      </c>
      <c r="C11" s="11">
        <v>0</v>
      </c>
      <c r="D11" s="11">
        <v>0</v>
      </c>
      <c r="E11" s="11">
        <v>0</v>
      </c>
      <c r="F11" s="11">
        <v>0</v>
      </c>
      <c r="G11" s="11">
        <v>0</v>
      </c>
      <c r="H11" s="38">
        <v>78</v>
      </c>
      <c r="I11" s="38">
        <v>78</v>
      </c>
    </row>
    <row r="12" spans="1:9" ht="18" customHeight="1">
      <c r="A12" s="354">
        <v>2</v>
      </c>
      <c r="B12" s="327" t="s">
        <v>621</v>
      </c>
      <c r="C12" s="14" t="s">
        <v>32</v>
      </c>
      <c r="D12" s="11">
        <v>0</v>
      </c>
      <c r="E12" s="11">
        <v>0</v>
      </c>
      <c r="F12" s="11">
        <v>0</v>
      </c>
      <c r="G12" s="11">
        <v>0</v>
      </c>
      <c r="H12" s="11">
        <v>0</v>
      </c>
      <c r="I12" s="11">
        <v>0</v>
      </c>
    </row>
    <row r="13" spans="1:9" ht="18" customHeight="1">
      <c r="A13" s="354" t="s">
        <v>142</v>
      </c>
      <c r="B13" s="327" t="s">
        <v>391</v>
      </c>
      <c r="C13" s="14" t="s">
        <v>32</v>
      </c>
      <c r="D13" s="11">
        <v>0</v>
      </c>
      <c r="E13" s="11">
        <v>0</v>
      </c>
      <c r="F13" s="11">
        <v>0</v>
      </c>
      <c r="G13" s="11">
        <v>0</v>
      </c>
      <c r="H13" s="11">
        <v>0</v>
      </c>
      <c r="I13" s="11">
        <v>0</v>
      </c>
    </row>
    <row r="14" spans="1:9" ht="18" customHeight="1">
      <c r="A14" s="354" t="s">
        <v>141</v>
      </c>
      <c r="B14" s="327" t="s">
        <v>392</v>
      </c>
      <c r="C14" s="14" t="s">
        <v>32</v>
      </c>
      <c r="D14" s="11">
        <v>0</v>
      </c>
      <c r="E14" s="11">
        <v>0</v>
      </c>
      <c r="F14" s="11">
        <v>0</v>
      </c>
      <c r="G14" s="11">
        <v>0</v>
      </c>
      <c r="H14" s="11">
        <v>0</v>
      </c>
      <c r="I14" s="11">
        <v>0</v>
      </c>
    </row>
    <row r="15" spans="1:9" ht="18" customHeight="1">
      <c r="A15" s="354" t="s">
        <v>371</v>
      </c>
      <c r="B15" s="327" t="s">
        <v>393</v>
      </c>
      <c r="C15" s="14" t="s">
        <v>32</v>
      </c>
      <c r="D15" s="11">
        <v>0</v>
      </c>
      <c r="E15" s="11">
        <v>0</v>
      </c>
      <c r="F15" s="11">
        <v>0</v>
      </c>
      <c r="G15" s="11">
        <v>0</v>
      </c>
      <c r="H15" s="11">
        <v>0</v>
      </c>
      <c r="I15" s="11">
        <v>0</v>
      </c>
    </row>
    <row r="16" spans="1:9" ht="18" customHeight="1">
      <c r="A16" s="354" t="s">
        <v>375</v>
      </c>
      <c r="B16" s="327" t="s">
        <v>394</v>
      </c>
      <c r="C16" s="14" t="s">
        <v>32</v>
      </c>
      <c r="D16" s="11">
        <v>0</v>
      </c>
      <c r="E16" s="11">
        <v>0</v>
      </c>
      <c r="F16" s="11">
        <v>0</v>
      </c>
      <c r="G16" s="11">
        <v>0</v>
      </c>
      <c r="H16" s="11">
        <v>0</v>
      </c>
      <c r="I16" s="11">
        <v>0</v>
      </c>
    </row>
    <row r="17" spans="1:9" ht="18" customHeight="1">
      <c r="A17" s="354" t="s">
        <v>377</v>
      </c>
      <c r="B17" s="327" t="s">
        <v>395</v>
      </c>
      <c r="C17" s="14" t="s">
        <v>32</v>
      </c>
      <c r="D17" s="11">
        <v>0</v>
      </c>
      <c r="E17" s="11">
        <v>0</v>
      </c>
      <c r="F17" s="11">
        <v>0</v>
      </c>
      <c r="G17" s="11">
        <v>0</v>
      </c>
      <c r="H17" s="11">
        <v>0</v>
      </c>
      <c r="I17" s="11">
        <v>0</v>
      </c>
    </row>
    <row r="18" spans="1:9" ht="18" customHeight="1">
      <c r="A18" s="354">
        <v>3</v>
      </c>
      <c r="B18" s="327" t="s">
        <v>622</v>
      </c>
      <c r="C18" s="11">
        <v>0</v>
      </c>
      <c r="D18" s="11">
        <v>0</v>
      </c>
      <c r="E18" s="11">
        <v>0</v>
      </c>
      <c r="F18" s="11">
        <v>0</v>
      </c>
      <c r="G18" s="11">
        <v>0</v>
      </c>
      <c r="H18" s="38">
        <v>3468</v>
      </c>
      <c r="I18" s="38">
        <v>3468</v>
      </c>
    </row>
    <row r="19" spans="1:9" ht="18" customHeight="1">
      <c r="A19" s="354" t="s">
        <v>22</v>
      </c>
      <c r="B19" s="327" t="s">
        <v>391</v>
      </c>
      <c r="C19" s="11">
        <v>0</v>
      </c>
      <c r="D19" s="11">
        <v>0</v>
      </c>
      <c r="E19" s="11">
        <v>0</v>
      </c>
      <c r="F19" s="11">
        <v>0</v>
      </c>
      <c r="G19" s="11">
        <v>0</v>
      </c>
      <c r="H19" s="38">
        <v>65</v>
      </c>
      <c r="I19" s="38">
        <v>65</v>
      </c>
    </row>
    <row r="20" spans="1:9" ht="18" customHeight="1">
      <c r="A20" s="354" t="s">
        <v>24</v>
      </c>
      <c r="B20" s="327" t="s">
        <v>392</v>
      </c>
      <c r="C20" s="11">
        <v>0</v>
      </c>
      <c r="D20" s="11">
        <v>0</v>
      </c>
      <c r="E20" s="11">
        <v>0</v>
      </c>
      <c r="F20" s="11">
        <v>0</v>
      </c>
      <c r="G20" s="11">
        <v>0</v>
      </c>
      <c r="H20" s="38">
        <v>173</v>
      </c>
      <c r="I20" s="38">
        <v>173</v>
      </c>
    </row>
    <row r="21" spans="1:9" ht="18" customHeight="1">
      <c r="A21" s="354" t="s">
        <v>398</v>
      </c>
      <c r="B21" s="327" t="s">
        <v>393</v>
      </c>
      <c r="C21" s="11">
        <v>0</v>
      </c>
      <c r="D21" s="11">
        <v>0</v>
      </c>
      <c r="E21" s="11">
        <v>0</v>
      </c>
      <c r="F21" s="11">
        <v>0</v>
      </c>
      <c r="G21" s="11">
        <v>0</v>
      </c>
      <c r="H21" s="38">
        <v>137</v>
      </c>
      <c r="I21" s="38">
        <v>137</v>
      </c>
    </row>
    <row r="22" spans="1:9" ht="18" customHeight="1">
      <c r="A22" s="354" t="s">
        <v>399</v>
      </c>
      <c r="B22" s="327" t="s">
        <v>394</v>
      </c>
      <c r="C22" s="11">
        <v>0</v>
      </c>
      <c r="D22" s="11">
        <v>0</v>
      </c>
      <c r="E22" s="11">
        <v>0</v>
      </c>
      <c r="F22" s="11">
        <v>0</v>
      </c>
      <c r="G22" s="11">
        <v>0</v>
      </c>
      <c r="H22" s="38">
        <v>487</v>
      </c>
      <c r="I22" s="38">
        <v>487</v>
      </c>
    </row>
    <row r="23" spans="1:9" ht="18" customHeight="1">
      <c r="A23" s="354" t="s">
        <v>400</v>
      </c>
      <c r="B23" s="327" t="s">
        <v>395</v>
      </c>
      <c r="C23" s="11">
        <v>0</v>
      </c>
      <c r="D23" s="11">
        <v>0</v>
      </c>
      <c r="E23" s="11">
        <v>0</v>
      </c>
      <c r="F23" s="11">
        <v>0</v>
      </c>
      <c r="G23" s="11">
        <v>0</v>
      </c>
      <c r="H23" s="38">
        <v>2606</v>
      </c>
      <c r="I23" s="38">
        <v>2606</v>
      </c>
    </row>
    <row r="24" spans="1:9" ht="33.75" customHeight="1">
      <c r="A24" s="354">
        <v>4</v>
      </c>
      <c r="B24" s="327" t="s">
        <v>623</v>
      </c>
      <c r="C24" s="11">
        <v>0</v>
      </c>
      <c r="D24" s="11">
        <v>0</v>
      </c>
      <c r="E24" s="11">
        <v>0</v>
      </c>
      <c r="F24" s="11">
        <v>0</v>
      </c>
      <c r="G24" s="11">
        <v>0</v>
      </c>
      <c r="H24" s="38">
        <v>3820</v>
      </c>
      <c r="I24" s="38">
        <v>117850</v>
      </c>
    </row>
    <row r="25" spans="1:9" ht="18" customHeight="1">
      <c r="A25" s="354">
        <v>5</v>
      </c>
      <c r="B25" s="327" t="s">
        <v>14</v>
      </c>
      <c r="C25" s="11">
        <v>0</v>
      </c>
      <c r="D25" s="11">
        <v>0</v>
      </c>
      <c r="E25" s="11">
        <v>0</v>
      </c>
      <c r="F25" s="11">
        <v>0</v>
      </c>
      <c r="G25" s="11">
        <v>0</v>
      </c>
      <c r="H25" s="38">
        <v>-3239</v>
      </c>
      <c r="I25" s="38">
        <v>-3239</v>
      </c>
    </row>
    <row r="26" spans="1:9" ht="18" customHeight="1">
      <c r="A26" s="354">
        <v>6</v>
      </c>
      <c r="B26" s="327" t="s">
        <v>624</v>
      </c>
      <c r="C26" s="11">
        <v>0</v>
      </c>
      <c r="D26" s="38">
        <v>6936</v>
      </c>
      <c r="E26" s="11">
        <v>0</v>
      </c>
      <c r="F26" s="38">
        <v>105767</v>
      </c>
      <c r="G26" s="38">
        <v>1327</v>
      </c>
      <c r="H26" s="38">
        <v>581</v>
      </c>
      <c r="I26" s="38">
        <v>114611</v>
      </c>
    </row>
    <row r="100" spans="1:1">
      <c r="A100" s="22" t="s">
        <v>17</v>
      </c>
    </row>
  </sheetData>
  <sheetProtection selectLockedCells="1" selectUnlockedCells="1"/>
  <mergeCells count="1">
    <mergeCell ref="A2:F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sheetPr>
    <tabColor rgb="FF7030A0"/>
  </sheetPr>
  <dimension ref="A1:J108"/>
  <sheetViews>
    <sheetView topLeftCell="A21" workbookViewId="0">
      <selection sqref="A1:I29"/>
    </sheetView>
  </sheetViews>
  <sheetFormatPr defaultColWidth="10.75" defaultRowHeight="12.75"/>
  <cols>
    <col min="1" max="1" width="7.75" style="2" customWidth="1"/>
    <col min="2" max="2" width="40" style="2" customWidth="1"/>
    <col min="3" max="3" width="11.875" style="2" customWidth="1"/>
    <col min="4" max="4" width="14.5" style="2" customWidth="1"/>
    <col min="5" max="5" width="14" style="2" customWidth="1"/>
    <col min="6" max="6" width="12.25" style="2" customWidth="1"/>
    <col min="7" max="7" width="11.5" style="2" customWidth="1"/>
    <col min="8" max="16384" width="10.75" style="2"/>
  </cols>
  <sheetData>
    <row r="1" spans="1:10">
      <c r="A1" s="236"/>
    </row>
    <row r="2" spans="1:10" ht="32.25" customHeight="1">
      <c r="A2" s="529" t="s">
        <v>1048</v>
      </c>
      <c r="B2" s="529"/>
      <c r="C2" s="529"/>
      <c r="D2" s="529"/>
      <c r="E2" s="529"/>
      <c r="F2" s="529"/>
      <c r="G2" s="231"/>
      <c r="H2" s="231"/>
      <c r="I2" s="231"/>
    </row>
    <row r="3" spans="1:10" ht="10.5" customHeight="1">
      <c r="A3" s="242"/>
      <c r="I3" s="429" t="s">
        <v>0</v>
      </c>
    </row>
    <row r="4" spans="1:10" ht="90" customHeight="1">
      <c r="A4" s="411" t="s">
        <v>1</v>
      </c>
      <c r="B4" s="411" t="s">
        <v>2</v>
      </c>
      <c r="C4" s="411" t="s">
        <v>613</v>
      </c>
      <c r="D4" s="411" t="s">
        <v>9</v>
      </c>
      <c r="E4" s="411" t="s">
        <v>7</v>
      </c>
      <c r="F4" s="411" t="s">
        <v>8</v>
      </c>
      <c r="G4" s="411" t="s">
        <v>334</v>
      </c>
      <c r="H4" s="411" t="s">
        <v>13</v>
      </c>
      <c r="I4" s="411" t="s">
        <v>335</v>
      </c>
    </row>
    <row r="5" spans="1:10" s="419" customFormat="1" ht="11.25">
      <c r="A5" s="418">
        <v>1</v>
      </c>
      <c r="B5" s="418">
        <v>2</v>
      </c>
      <c r="C5" s="418">
        <v>3</v>
      </c>
      <c r="D5" s="418">
        <v>4</v>
      </c>
      <c r="E5" s="418">
        <v>5</v>
      </c>
      <c r="F5" s="418">
        <v>6</v>
      </c>
      <c r="G5" s="418">
        <v>7</v>
      </c>
      <c r="H5" s="418">
        <v>8</v>
      </c>
      <c r="I5" s="418">
        <v>9</v>
      </c>
    </row>
    <row r="6" spans="1:10" ht="18" customHeight="1">
      <c r="A6" s="327">
        <v>1</v>
      </c>
      <c r="B6" s="200" t="s">
        <v>615</v>
      </c>
      <c r="C6" s="11">
        <v>0</v>
      </c>
      <c r="D6" s="38">
        <v>2515</v>
      </c>
      <c r="E6" s="11">
        <v>0</v>
      </c>
      <c r="F6" s="11">
        <v>0</v>
      </c>
      <c r="G6" s="38">
        <v>1326</v>
      </c>
      <c r="H6" s="38">
        <v>434</v>
      </c>
      <c r="I6" s="38">
        <v>4275</v>
      </c>
      <c r="J6" s="48"/>
    </row>
    <row r="7" spans="1:10" ht="18" customHeight="1">
      <c r="A7" s="354" t="s">
        <v>33</v>
      </c>
      <c r="B7" s="327" t="s">
        <v>616</v>
      </c>
      <c r="C7" s="11">
        <v>0</v>
      </c>
      <c r="D7" s="38">
        <v>2515</v>
      </c>
      <c r="E7" s="11">
        <v>0</v>
      </c>
      <c r="F7" s="11">
        <v>0</v>
      </c>
      <c r="G7" s="38">
        <v>1326</v>
      </c>
      <c r="H7" s="38">
        <v>145</v>
      </c>
      <c r="I7" s="38">
        <v>3986</v>
      </c>
      <c r="J7" s="48"/>
    </row>
    <row r="8" spans="1:10" ht="18" customHeight="1">
      <c r="A8" s="354" t="s">
        <v>35</v>
      </c>
      <c r="B8" s="327" t="s">
        <v>617</v>
      </c>
      <c r="C8" s="11">
        <v>0</v>
      </c>
      <c r="D8" s="11">
        <v>0</v>
      </c>
      <c r="E8" s="11">
        <v>0</v>
      </c>
      <c r="F8" s="11">
        <v>0</v>
      </c>
      <c r="G8" s="11">
        <v>0</v>
      </c>
      <c r="H8" s="11">
        <v>0</v>
      </c>
      <c r="I8" s="11">
        <v>0</v>
      </c>
      <c r="J8" s="48"/>
    </row>
    <row r="9" spans="1:10" ht="18" customHeight="1">
      <c r="A9" s="354" t="s">
        <v>384</v>
      </c>
      <c r="B9" s="327" t="s">
        <v>618</v>
      </c>
      <c r="C9" s="11">
        <v>0</v>
      </c>
      <c r="D9" s="11">
        <v>0</v>
      </c>
      <c r="E9" s="11">
        <v>0</v>
      </c>
      <c r="F9" s="11">
        <v>0</v>
      </c>
      <c r="G9" s="11">
        <v>0</v>
      </c>
      <c r="H9" s="11">
        <v>0</v>
      </c>
      <c r="I9" s="11">
        <v>0</v>
      </c>
      <c r="J9" s="48"/>
    </row>
    <row r="10" spans="1:10" ht="18" customHeight="1">
      <c r="A10" s="354" t="s">
        <v>386</v>
      </c>
      <c r="B10" s="327" t="s">
        <v>619</v>
      </c>
      <c r="C10" s="11">
        <v>0</v>
      </c>
      <c r="D10" s="11">
        <v>0</v>
      </c>
      <c r="E10" s="11">
        <v>0</v>
      </c>
      <c r="F10" s="11">
        <v>0</v>
      </c>
      <c r="G10" s="11">
        <v>0</v>
      </c>
      <c r="H10" s="38">
        <v>245</v>
      </c>
      <c r="I10" s="38">
        <v>245</v>
      </c>
      <c r="J10" s="48"/>
    </row>
    <row r="11" spans="1:10" ht="18" customHeight="1">
      <c r="A11" s="354" t="s">
        <v>388</v>
      </c>
      <c r="B11" s="327" t="s">
        <v>620</v>
      </c>
      <c r="C11" s="11">
        <v>0</v>
      </c>
      <c r="D11" s="11">
        <v>0</v>
      </c>
      <c r="E11" s="11">
        <v>0</v>
      </c>
      <c r="F11" s="11">
        <v>0</v>
      </c>
      <c r="G11" s="11">
        <v>0</v>
      </c>
      <c r="H11" s="38">
        <v>44</v>
      </c>
      <c r="I11" s="38">
        <v>2425</v>
      </c>
      <c r="J11" s="48"/>
    </row>
    <row r="12" spans="1:10" ht="18" customHeight="1">
      <c r="A12" s="354">
        <v>2</v>
      </c>
      <c r="B12" s="327" t="s">
        <v>621</v>
      </c>
      <c r="C12" s="14" t="s">
        <v>32</v>
      </c>
      <c r="D12" s="14" t="s">
        <v>32</v>
      </c>
      <c r="E12" s="14" t="s">
        <v>32</v>
      </c>
      <c r="F12" s="14" t="s">
        <v>32</v>
      </c>
      <c r="G12" s="14" t="s">
        <v>32</v>
      </c>
      <c r="H12" s="14" t="s">
        <v>32</v>
      </c>
      <c r="I12" s="11">
        <v>0</v>
      </c>
      <c r="J12" s="48"/>
    </row>
    <row r="13" spans="1:10" ht="18" customHeight="1">
      <c r="A13" s="354" t="s">
        <v>142</v>
      </c>
      <c r="B13" s="327" t="s">
        <v>391</v>
      </c>
      <c r="C13" s="14" t="s">
        <v>32</v>
      </c>
      <c r="D13" s="14" t="s">
        <v>32</v>
      </c>
      <c r="E13" s="14" t="s">
        <v>32</v>
      </c>
      <c r="F13" s="14" t="s">
        <v>32</v>
      </c>
      <c r="G13" s="14" t="s">
        <v>32</v>
      </c>
      <c r="H13" s="14" t="s">
        <v>32</v>
      </c>
      <c r="I13" s="11">
        <v>0</v>
      </c>
      <c r="J13" s="48"/>
    </row>
    <row r="14" spans="1:10" ht="18" customHeight="1">
      <c r="A14" s="354" t="s">
        <v>141</v>
      </c>
      <c r="B14" s="327" t="s">
        <v>392</v>
      </c>
      <c r="C14" s="14" t="s">
        <v>32</v>
      </c>
      <c r="D14" s="14" t="s">
        <v>32</v>
      </c>
      <c r="E14" s="14" t="s">
        <v>32</v>
      </c>
      <c r="F14" s="14" t="s">
        <v>32</v>
      </c>
      <c r="G14" s="14" t="s">
        <v>32</v>
      </c>
      <c r="H14" s="14" t="s">
        <v>32</v>
      </c>
      <c r="I14" s="11">
        <v>0</v>
      </c>
      <c r="J14" s="48"/>
    </row>
    <row r="15" spans="1:10" ht="18" customHeight="1">
      <c r="A15" s="354" t="s">
        <v>371</v>
      </c>
      <c r="B15" s="327" t="s">
        <v>393</v>
      </c>
      <c r="C15" s="14" t="s">
        <v>32</v>
      </c>
      <c r="D15" s="14" t="s">
        <v>32</v>
      </c>
      <c r="E15" s="14" t="s">
        <v>32</v>
      </c>
      <c r="F15" s="14" t="s">
        <v>32</v>
      </c>
      <c r="G15" s="14" t="s">
        <v>32</v>
      </c>
      <c r="H15" s="14" t="s">
        <v>32</v>
      </c>
      <c r="I15" s="11">
        <v>0</v>
      </c>
      <c r="J15" s="48"/>
    </row>
    <row r="16" spans="1:10" ht="18" customHeight="1">
      <c r="A16" s="354" t="s">
        <v>375</v>
      </c>
      <c r="B16" s="327" t="s">
        <v>394</v>
      </c>
      <c r="C16" s="14" t="s">
        <v>32</v>
      </c>
      <c r="D16" s="14" t="s">
        <v>32</v>
      </c>
      <c r="E16" s="14" t="s">
        <v>32</v>
      </c>
      <c r="F16" s="14" t="s">
        <v>32</v>
      </c>
      <c r="G16" s="14" t="s">
        <v>32</v>
      </c>
      <c r="H16" s="14" t="s">
        <v>32</v>
      </c>
      <c r="I16" s="11">
        <v>0</v>
      </c>
      <c r="J16" s="48"/>
    </row>
    <row r="17" spans="1:10" ht="18" customHeight="1">
      <c r="A17" s="354" t="s">
        <v>377</v>
      </c>
      <c r="B17" s="327" t="s">
        <v>395</v>
      </c>
      <c r="C17" s="14" t="s">
        <v>32</v>
      </c>
      <c r="D17" s="14" t="s">
        <v>32</v>
      </c>
      <c r="E17" s="14" t="s">
        <v>32</v>
      </c>
      <c r="F17" s="14" t="s">
        <v>32</v>
      </c>
      <c r="G17" s="14" t="s">
        <v>32</v>
      </c>
      <c r="H17" s="14" t="s">
        <v>32</v>
      </c>
      <c r="I17" s="11">
        <v>0</v>
      </c>
      <c r="J17" s="48"/>
    </row>
    <row r="18" spans="1:10" ht="18" customHeight="1">
      <c r="A18" s="354">
        <v>3</v>
      </c>
      <c r="B18" s="327" t="s">
        <v>622</v>
      </c>
      <c r="C18" s="11">
        <v>0</v>
      </c>
      <c r="D18" s="11">
        <v>0</v>
      </c>
      <c r="E18" s="11">
        <v>0</v>
      </c>
      <c r="F18" s="11">
        <v>0</v>
      </c>
      <c r="G18" s="11">
        <v>0</v>
      </c>
      <c r="H18" s="38">
        <v>1978</v>
      </c>
      <c r="I18" s="38">
        <v>1978</v>
      </c>
      <c r="J18" s="48"/>
    </row>
    <row r="19" spans="1:10" ht="18" customHeight="1">
      <c r="A19" s="354" t="s">
        <v>22</v>
      </c>
      <c r="B19" s="327" t="s">
        <v>391</v>
      </c>
      <c r="C19" s="11">
        <v>0</v>
      </c>
      <c r="D19" s="11">
        <v>0</v>
      </c>
      <c r="E19" s="11">
        <v>0</v>
      </c>
      <c r="F19" s="11">
        <v>0</v>
      </c>
      <c r="G19" s="11">
        <v>0</v>
      </c>
      <c r="H19" s="11">
        <v>0</v>
      </c>
      <c r="I19" s="11">
        <v>0</v>
      </c>
      <c r="J19" s="48"/>
    </row>
    <row r="20" spans="1:10" ht="18" customHeight="1">
      <c r="A20" s="354" t="s">
        <v>24</v>
      </c>
      <c r="B20" s="327" t="s">
        <v>392</v>
      </c>
      <c r="C20" s="11">
        <v>0</v>
      </c>
      <c r="D20" s="11">
        <v>0</v>
      </c>
      <c r="E20" s="11">
        <v>0</v>
      </c>
      <c r="F20" s="11">
        <v>0</v>
      </c>
      <c r="G20" s="11">
        <v>0</v>
      </c>
      <c r="H20" s="11">
        <v>0</v>
      </c>
      <c r="I20" s="11">
        <v>0</v>
      </c>
      <c r="J20" s="48"/>
    </row>
    <row r="21" spans="1:10" ht="18" customHeight="1">
      <c r="A21" s="354" t="s">
        <v>398</v>
      </c>
      <c r="B21" s="327" t="s">
        <v>393</v>
      </c>
      <c r="C21" s="11">
        <v>0</v>
      </c>
      <c r="D21" s="11">
        <v>0</v>
      </c>
      <c r="E21" s="11">
        <v>0</v>
      </c>
      <c r="F21" s="11">
        <v>0</v>
      </c>
      <c r="G21" s="11">
        <v>0</v>
      </c>
      <c r="H21" s="38">
        <v>16</v>
      </c>
      <c r="I21" s="38">
        <v>16</v>
      </c>
      <c r="J21" s="48"/>
    </row>
    <row r="22" spans="1:10" ht="18" customHeight="1">
      <c r="A22" s="354" t="s">
        <v>399</v>
      </c>
      <c r="B22" s="327" t="s">
        <v>394</v>
      </c>
      <c r="C22" s="11">
        <v>0</v>
      </c>
      <c r="D22" s="11">
        <v>0</v>
      </c>
      <c r="E22" s="11">
        <v>0</v>
      </c>
      <c r="F22" s="11">
        <v>0</v>
      </c>
      <c r="G22" s="11">
        <v>0</v>
      </c>
      <c r="H22" s="38">
        <v>85</v>
      </c>
      <c r="I22" s="38">
        <v>85</v>
      </c>
      <c r="J22" s="48"/>
    </row>
    <row r="23" spans="1:10" ht="18" customHeight="1">
      <c r="A23" s="354" t="s">
        <v>400</v>
      </c>
      <c r="B23" s="327" t="s">
        <v>395</v>
      </c>
      <c r="C23" s="11">
        <v>0</v>
      </c>
      <c r="D23" s="11">
        <v>0</v>
      </c>
      <c r="E23" s="11">
        <v>0</v>
      </c>
      <c r="F23" s="11">
        <v>0</v>
      </c>
      <c r="G23" s="11">
        <v>0</v>
      </c>
      <c r="H23" s="38">
        <v>1877</v>
      </c>
      <c r="I23" s="38">
        <v>1877</v>
      </c>
      <c r="J23" s="48"/>
    </row>
    <row r="24" spans="1:10" ht="30.75" customHeight="1">
      <c r="A24" s="354">
        <v>4</v>
      </c>
      <c r="B24" s="327" t="s">
        <v>623</v>
      </c>
      <c r="C24" s="11">
        <v>0</v>
      </c>
      <c r="D24" s="38">
        <v>2515</v>
      </c>
      <c r="E24" s="11">
        <v>0</v>
      </c>
      <c r="F24" s="11">
        <v>0</v>
      </c>
      <c r="G24" s="38">
        <v>1326</v>
      </c>
      <c r="H24" s="38">
        <v>2412</v>
      </c>
      <c r="I24" s="38">
        <v>6253</v>
      </c>
      <c r="J24" s="48"/>
    </row>
    <row r="25" spans="1:10" ht="18" customHeight="1">
      <c r="A25" s="354">
        <v>5</v>
      </c>
      <c r="B25" s="327" t="s">
        <v>14</v>
      </c>
      <c r="C25" s="11">
        <v>0</v>
      </c>
      <c r="D25" s="11">
        <v>0</v>
      </c>
      <c r="E25" s="11">
        <v>0</v>
      </c>
      <c r="F25" s="11">
        <v>0</v>
      </c>
      <c r="G25" s="11">
        <v>0</v>
      </c>
      <c r="H25" s="38">
        <v>-1922</v>
      </c>
      <c r="I25" s="38">
        <v>-1922</v>
      </c>
      <c r="J25" s="48"/>
    </row>
    <row r="26" spans="1:10" ht="18" customHeight="1">
      <c r="A26" s="354">
        <v>6</v>
      </c>
      <c r="B26" s="327" t="s">
        <v>624</v>
      </c>
      <c r="C26" s="11">
        <v>0</v>
      </c>
      <c r="D26" s="38">
        <v>2515</v>
      </c>
      <c r="E26" s="11">
        <v>0</v>
      </c>
      <c r="F26" s="11">
        <v>0</v>
      </c>
      <c r="G26" s="38">
        <v>1326</v>
      </c>
      <c r="H26" s="38">
        <v>490</v>
      </c>
      <c r="I26" s="38">
        <v>4331</v>
      </c>
    </row>
    <row r="27" spans="1:10">
      <c r="C27" s="48"/>
      <c r="D27" s="48"/>
      <c r="E27" s="48"/>
      <c r="F27" s="48"/>
      <c r="G27" s="48"/>
      <c r="H27" s="48"/>
      <c r="I27" s="48"/>
    </row>
    <row r="28" spans="1:10">
      <c r="E28" s="48"/>
      <c r="F28" s="48"/>
      <c r="G28" s="48"/>
      <c r="H28" s="48"/>
      <c r="I28" s="48"/>
    </row>
    <row r="29" spans="1:10">
      <c r="E29" s="48"/>
      <c r="F29" s="48"/>
      <c r="G29" s="48"/>
      <c r="H29" s="48"/>
      <c r="I29" s="48"/>
    </row>
    <row r="31" spans="1:10">
      <c r="D31" s="48"/>
    </row>
    <row r="108" spans="1:1">
      <c r="A108" s="22" t="s">
        <v>17</v>
      </c>
    </row>
  </sheetData>
  <sheetProtection selectLockedCells="1" selectUnlockedCells="1"/>
  <mergeCells count="1">
    <mergeCell ref="A2:F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sheetPr>
    <tabColor rgb="FF7030A0"/>
  </sheetPr>
  <dimension ref="A1:J101"/>
  <sheetViews>
    <sheetView workbookViewId="0">
      <selection sqref="A1:I28"/>
    </sheetView>
  </sheetViews>
  <sheetFormatPr defaultColWidth="10.75" defaultRowHeight="12.75"/>
  <cols>
    <col min="1" max="1" width="7.75" style="2" customWidth="1"/>
    <col min="2" max="2" width="38.5" style="2" customWidth="1"/>
    <col min="3" max="3" width="11.875" style="2" customWidth="1"/>
    <col min="4" max="4" width="14.5" style="2" customWidth="1"/>
    <col min="5" max="5" width="15.25" style="2" customWidth="1"/>
    <col min="6" max="6" width="14.625" style="2" customWidth="1"/>
    <col min="7" max="9" width="10.75" style="2"/>
    <col min="10" max="10" width="30.125" style="2" customWidth="1"/>
    <col min="11" max="16384" width="10.75" style="2"/>
  </cols>
  <sheetData>
    <row r="1" spans="1:9">
      <c r="A1" s="236"/>
    </row>
    <row r="2" spans="1:9" ht="32.25" customHeight="1">
      <c r="A2" s="529" t="s">
        <v>1049</v>
      </c>
      <c r="B2" s="529"/>
      <c r="C2" s="529"/>
      <c r="D2" s="529"/>
      <c r="E2" s="529"/>
      <c r="F2" s="529"/>
      <c r="G2" s="231"/>
      <c r="H2" s="231"/>
      <c r="I2" s="231"/>
    </row>
    <row r="3" spans="1:9" ht="10.5" customHeight="1">
      <c r="A3" s="242"/>
      <c r="I3" s="429" t="s">
        <v>0</v>
      </c>
    </row>
    <row r="4" spans="1:9" ht="75.75" customHeight="1">
      <c r="A4" s="65" t="s">
        <v>1</v>
      </c>
      <c r="B4" s="65" t="s">
        <v>2</v>
      </c>
      <c r="C4" s="65" t="s">
        <v>613</v>
      </c>
      <c r="D4" s="65" t="s">
        <v>9</v>
      </c>
      <c r="E4" s="65" t="s">
        <v>7</v>
      </c>
      <c r="F4" s="65" t="s">
        <v>8</v>
      </c>
      <c r="G4" s="65" t="s">
        <v>334</v>
      </c>
      <c r="H4" s="65" t="s">
        <v>13</v>
      </c>
      <c r="I4" s="65" t="s">
        <v>335</v>
      </c>
    </row>
    <row r="5" spans="1:9" s="419" customFormat="1" ht="11.25">
      <c r="A5" s="423">
        <v>1</v>
      </c>
      <c r="B5" s="423">
        <v>2</v>
      </c>
      <c r="C5" s="423">
        <v>3</v>
      </c>
      <c r="D5" s="423">
        <v>4</v>
      </c>
      <c r="E5" s="423">
        <v>5</v>
      </c>
      <c r="F5" s="423">
        <v>6</v>
      </c>
      <c r="G5" s="423">
        <v>7</v>
      </c>
      <c r="H5" s="423">
        <v>8</v>
      </c>
      <c r="I5" s="423">
        <v>9</v>
      </c>
    </row>
    <row r="6" spans="1:9" ht="18" customHeight="1">
      <c r="A6" s="150">
        <v>1</v>
      </c>
      <c r="B6" s="68" t="s">
        <v>615</v>
      </c>
      <c r="C6" s="11">
        <v>0</v>
      </c>
      <c r="D6" s="38">
        <v>855</v>
      </c>
      <c r="E6" s="11">
        <v>0</v>
      </c>
      <c r="F6" s="11">
        <v>0</v>
      </c>
      <c r="G6" s="38">
        <v>16624</v>
      </c>
      <c r="H6" s="38">
        <v>97</v>
      </c>
      <c r="I6" s="38">
        <v>17576</v>
      </c>
    </row>
    <row r="7" spans="1:9" ht="18" customHeight="1">
      <c r="A7" s="243" t="s">
        <v>33</v>
      </c>
      <c r="B7" s="150" t="s">
        <v>616</v>
      </c>
      <c r="C7" s="11">
        <v>0</v>
      </c>
      <c r="D7" s="38">
        <v>855</v>
      </c>
      <c r="E7" s="11">
        <v>0</v>
      </c>
      <c r="F7" s="11">
        <v>0</v>
      </c>
      <c r="G7" s="38">
        <v>1322</v>
      </c>
      <c r="H7" s="11">
        <v>0</v>
      </c>
      <c r="I7" s="38">
        <v>2177</v>
      </c>
    </row>
    <row r="8" spans="1:9" ht="18" customHeight="1">
      <c r="A8" s="243" t="s">
        <v>35</v>
      </c>
      <c r="B8" s="150" t="s">
        <v>617</v>
      </c>
      <c r="C8" s="11">
        <v>0</v>
      </c>
      <c r="D8" s="11">
        <v>0</v>
      </c>
      <c r="E8" s="11">
        <v>0</v>
      </c>
      <c r="F8" s="11">
        <v>0</v>
      </c>
      <c r="G8" s="38">
        <v>15302</v>
      </c>
      <c r="H8" s="11">
        <v>0</v>
      </c>
      <c r="I8" s="38">
        <v>15302</v>
      </c>
    </row>
    <row r="9" spans="1:9" ht="18" customHeight="1">
      <c r="A9" s="243" t="s">
        <v>384</v>
      </c>
      <c r="B9" s="150" t="s">
        <v>618</v>
      </c>
      <c r="C9" s="11">
        <v>0</v>
      </c>
      <c r="D9" s="11">
        <v>0</v>
      </c>
      <c r="E9" s="11">
        <v>0</v>
      </c>
      <c r="F9" s="11">
        <v>0</v>
      </c>
      <c r="G9" s="11">
        <v>0</v>
      </c>
      <c r="H9" s="11">
        <v>0</v>
      </c>
      <c r="I9" s="11">
        <v>0</v>
      </c>
    </row>
    <row r="10" spans="1:9" ht="18" customHeight="1">
      <c r="A10" s="243" t="s">
        <v>386</v>
      </c>
      <c r="B10" s="150" t="s">
        <v>619</v>
      </c>
      <c r="C10" s="11">
        <v>0</v>
      </c>
      <c r="D10" s="11">
        <v>0</v>
      </c>
      <c r="E10" s="11">
        <v>0</v>
      </c>
      <c r="F10" s="11">
        <v>0</v>
      </c>
      <c r="G10" s="11">
        <v>0</v>
      </c>
      <c r="H10" s="11">
        <v>0</v>
      </c>
      <c r="I10" s="11">
        <v>0</v>
      </c>
    </row>
    <row r="11" spans="1:9" ht="18" customHeight="1">
      <c r="A11" s="243" t="s">
        <v>388</v>
      </c>
      <c r="B11" s="150" t="s">
        <v>620</v>
      </c>
      <c r="C11" s="11">
        <v>0</v>
      </c>
      <c r="D11" s="11">
        <v>0</v>
      </c>
      <c r="E11" s="11">
        <v>0</v>
      </c>
      <c r="F11" s="11">
        <v>0</v>
      </c>
      <c r="G11" s="11">
        <v>0</v>
      </c>
      <c r="H11" s="38">
        <v>97</v>
      </c>
      <c r="I11" s="38">
        <v>97</v>
      </c>
    </row>
    <row r="12" spans="1:9" ht="18" customHeight="1">
      <c r="A12" s="243">
        <v>2</v>
      </c>
      <c r="B12" s="150" t="s">
        <v>621</v>
      </c>
      <c r="C12" s="244" t="s">
        <v>32</v>
      </c>
      <c r="D12" s="244" t="s">
        <v>32</v>
      </c>
      <c r="E12" s="11">
        <v>0</v>
      </c>
      <c r="F12" s="244" t="s">
        <v>32</v>
      </c>
      <c r="G12" s="244" t="s">
        <v>32</v>
      </c>
      <c r="H12" s="244" t="s">
        <v>32</v>
      </c>
      <c r="I12" s="244" t="s">
        <v>32</v>
      </c>
    </row>
    <row r="13" spans="1:9" ht="18" customHeight="1">
      <c r="A13" s="243" t="s">
        <v>142</v>
      </c>
      <c r="B13" s="150" t="s">
        <v>391</v>
      </c>
      <c r="C13" s="244" t="s">
        <v>32</v>
      </c>
      <c r="D13" s="244" t="s">
        <v>32</v>
      </c>
      <c r="E13" s="11">
        <v>0</v>
      </c>
      <c r="F13" s="244" t="s">
        <v>32</v>
      </c>
      <c r="G13" s="244" t="s">
        <v>32</v>
      </c>
      <c r="H13" s="244" t="s">
        <v>32</v>
      </c>
      <c r="I13" s="244" t="s">
        <v>32</v>
      </c>
    </row>
    <row r="14" spans="1:9" ht="18" customHeight="1">
      <c r="A14" s="243" t="s">
        <v>141</v>
      </c>
      <c r="B14" s="150" t="s">
        <v>392</v>
      </c>
      <c r="C14" s="244" t="s">
        <v>32</v>
      </c>
      <c r="D14" s="244" t="s">
        <v>32</v>
      </c>
      <c r="E14" s="11">
        <v>0</v>
      </c>
      <c r="F14" s="244" t="s">
        <v>32</v>
      </c>
      <c r="G14" s="244" t="s">
        <v>32</v>
      </c>
      <c r="H14" s="244" t="s">
        <v>32</v>
      </c>
      <c r="I14" s="244" t="s">
        <v>32</v>
      </c>
    </row>
    <row r="15" spans="1:9" ht="18" customHeight="1">
      <c r="A15" s="243" t="s">
        <v>371</v>
      </c>
      <c r="B15" s="150" t="s">
        <v>393</v>
      </c>
      <c r="C15" s="244" t="s">
        <v>32</v>
      </c>
      <c r="D15" s="244" t="s">
        <v>32</v>
      </c>
      <c r="E15" s="11">
        <v>0</v>
      </c>
      <c r="F15" s="244" t="s">
        <v>32</v>
      </c>
      <c r="G15" s="244" t="s">
        <v>32</v>
      </c>
      <c r="H15" s="244" t="s">
        <v>32</v>
      </c>
      <c r="I15" s="244" t="s">
        <v>32</v>
      </c>
    </row>
    <row r="16" spans="1:9" ht="18" customHeight="1">
      <c r="A16" s="243" t="s">
        <v>375</v>
      </c>
      <c r="B16" s="150" t="s">
        <v>394</v>
      </c>
      <c r="C16" s="244" t="s">
        <v>32</v>
      </c>
      <c r="D16" s="244" t="s">
        <v>32</v>
      </c>
      <c r="E16" s="11">
        <v>0</v>
      </c>
      <c r="F16" s="244" t="s">
        <v>32</v>
      </c>
      <c r="G16" s="244" t="s">
        <v>32</v>
      </c>
      <c r="H16" s="244" t="s">
        <v>32</v>
      </c>
      <c r="I16" s="244" t="s">
        <v>32</v>
      </c>
    </row>
    <row r="17" spans="1:10" ht="18" customHeight="1">
      <c r="A17" s="243" t="s">
        <v>377</v>
      </c>
      <c r="B17" s="150" t="s">
        <v>395</v>
      </c>
      <c r="C17" s="244" t="s">
        <v>32</v>
      </c>
      <c r="D17" s="244" t="s">
        <v>32</v>
      </c>
      <c r="E17" s="11">
        <v>0</v>
      </c>
      <c r="F17" s="244" t="s">
        <v>32</v>
      </c>
      <c r="G17" s="244" t="s">
        <v>32</v>
      </c>
      <c r="H17" s="244" t="s">
        <v>32</v>
      </c>
      <c r="I17" s="244" t="s">
        <v>32</v>
      </c>
    </row>
    <row r="18" spans="1:10" ht="18" customHeight="1">
      <c r="A18" s="243">
        <v>3</v>
      </c>
      <c r="B18" s="150" t="s">
        <v>622</v>
      </c>
      <c r="C18" s="11">
        <v>0</v>
      </c>
      <c r="D18" s="11">
        <v>0</v>
      </c>
      <c r="E18" s="11">
        <v>0</v>
      </c>
      <c r="F18" s="11">
        <v>0</v>
      </c>
      <c r="G18" s="11">
        <v>0</v>
      </c>
      <c r="H18" s="38">
        <v>1436</v>
      </c>
      <c r="I18" s="38">
        <v>1436</v>
      </c>
    </row>
    <row r="19" spans="1:10" ht="18" customHeight="1">
      <c r="A19" s="243" t="s">
        <v>22</v>
      </c>
      <c r="B19" s="150" t="s">
        <v>391</v>
      </c>
      <c r="C19" s="11">
        <v>0</v>
      </c>
      <c r="D19" s="11">
        <v>0</v>
      </c>
      <c r="E19" s="11">
        <v>0</v>
      </c>
      <c r="F19" s="11">
        <v>0</v>
      </c>
      <c r="G19" s="11">
        <v>0</v>
      </c>
      <c r="H19" s="11">
        <v>0</v>
      </c>
      <c r="I19" s="11">
        <v>0</v>
      </c>
    </row>
    <row r="20" spans="1:10" ht="18" customHeight="1">
      <c r="A20" s="243" t="s">
        <v>24</v>
      </c>
      <c r="B20" s="150" t="s">
        <v>392</v>
      </c>
      <c r="C20" s="11">
        <v>0</v>
      </c>
      <c r="D20" s="11">
        <v>0</v>
      </c>
      <c r="E20" s="11">
        <v>0</v>
      </c>
      <c r="F20" s="11">
        <v>0</v>
      </c>
      <c r="G20" s="11">
        <v>0</v>
      </c>
      <c r="H20" s="38">
        <v>1</v>
      </c>
      <c r="I20" s="38">
        <v>1</v>
      </c>
    </row>
    <row r="21" spans="1:10" ht="18" customHeight="1">
      <c r="A21" s="243" t="s">
        <v>398</v>
      </c>
      <c r="B21" s="150" t="s">
        <v>393</v>
      </c>
      <c r="C21" s="11">
        <v>0</v>
      </c>
      <c r="D21" s="11">
        <v>0</v>
      </c>
      <c r="E21" s="11">
        <v>0</v>
      </c>
      <c r="F21" s="11">
        <v>0</v>
      </c>
      <c r="G21" s="11">
        <v>0</v>
      </c>
      <c r="H21" s="38">
        <v>4</v>
      </c>
      <c r="I21" s="38">
        <v>4</v>
      </c>
    </row>
    <row r="22" spans="1:10" ht="18" customHeight="1">
      <c r="A22" s="243" t="s">
        <v>399</v>
      </c>
      <c r="B22" s="150" t="s">
        <v>394</v>
      </c>
      <c r="C22" s="11">
        <v>0</v>
      </c>
      <c r="D22" s="11">
        <v>0</v>
      </c>
      <c r="E22" s="11">
        <v>0</v>
      </c>
      <c r="F22" s="11">
        <v>0</v>
      </c>
      <c r="G22" s="11">
        <v>0</v>
      </c>
      <c r="H22" s="38">
        <v>18</v>
      </c>
      <c r="I22" s="38">
        <v>18</v>
      </c>
    </row>
    <row r="23" spans="1:10" ht="18" customHeight="1">
      <c r="A23" s="243" t="s">
        <v>400</v>
      </c>
      <c r="B23" s="150" t="s">
        <v>395</v>
      </c>
      <c r="C23" s="11">
        <v>0</v>
      </c>
      <c r="D23" s="11">
        <v>0</v>
      </c>
      <c r="E23" s="11">
        <v>0</v>
      </c>
      <c r="F23" s="11">
        <v>0</v>
      </c>
      <c r="G23" s="11">
        <v>0</v>
      </c>
      <c r="H23" s="38">
        <v>1413</v>
      </c>
      <c r="I23" s="38">
        <v>1413</v>
      </c>
    </row>
    <row r="24" spans="1:10" ht="30" customHeight="1">
      <c r="A24" s="243">
        <v>4</v>
      </c>
      <c r="B24" s="150" t="s">
        <v>623</v>
      </c>
      <c r="C24" s="11">
        <v>0</v>
      </c>
      <c r="D24" s="38">
        <v>855</v>
      </c>
      <c r="E24" s="11">
        <v>0</v>
      </c>
      <c r="F24" s="11">
        <v>0</v>
      </c>
      <c r="G24" s="38">
        <v>16624</v>
      </c>
      <c r="H24" s="38">
        <v>1533</v>
      </c>
      <c r="I24" s="38">
        <v>19012</v>
      </c>
    </row>
    <row r="25" spans="1:10" ht="18" customHeight="1">
      <c r="A25" s="243">
        <v>5</v>
      </c>
      <c r="B25" s="150" t="s">
        <v>14</v>
      </c>
      <c r="C25" s="11">
        <v>0</v>
      </c>
      <c r="D25" s="11">
        <v>0</v>
      </c>
      <c r="E25" s="11">
        <v>0</v>
      </c>
      <c r="F25" s="11">
        <v>0</v>
      </c>
      <c r="G25" s="11">
        <v>0</v>
      </c>
      <c r="H25" s="38">
        <v>-1423</v>
      </c>
      <c r="I25" s="38">
        <v>-1423</v>
      </c>
      <c r="J25" s="64"/>
    </row>
    <row r="26" spans="1:10" ht="18" customHeight="1">
      <c r="A26" s="243">
        <v>6</v>
      </c>
      <c r="B26" s="150" t="s">
        <v>624</v>
      </c>
      <c r="C26" s="11">
        <v>0</v>
      </c>
      <c r="D26" s="38">
        <v>855</v>
      </c>
      <c r="E26" s="11">
        <v>0</v>
      </c>
      <c r="F26" s="11" t="s">
        <v>625</v>
      </c>
      <c r="G26" s="38">
        <v>16624</v>
      </c>
      <c r="H26" s="38">
        <v>110</v>
      </c>
      <c r="I26" s="38">
        <v>17589</v>
      </c>
    </row>
    <row r="101" spans="1:1">
      <c r="A101" s="22" t="s">
        <v>17</v>
      </c>
    </row>
  </sheetData>
  <mergeCells count="1">
    <mergeCell ref="A2:F2"/>
  </mergeCells>
  <pageMargins left="0.70866141732283472" right="0.70866141732283472" top="0.78740157480314965" bottom="0.74803149606299213" header="0.31496062992125984" footer="0.31496062992125984"/>
  <pageSetup paperSize="9" scale="90" orientation="landscape" verticalDpi="0" r:id="rId1"/>
</worksheet>
</file>

<file path=xl/worksheets/sheet33.xml><?xml version="1.0" encoding="utf-8"?>
<worksheet xmlns="http://schemas.openxmlformats.org/spreadsheetml/2006/main" xmlns:r="http://schemas.openxmlformats.org/officeDocument/2006/relationships">
  <sheetPr>
    <tabColor rgb="FF7030A0"/>
  </sheetPr>
  <dimension ref="A2:F108"/>
  <sheetViews>
    <sheetView zoomScale="120" zoomScaleNormal="120" workbookViewId="0">
      <selection sqref="A1:G18"/>
    </sheetView>
  </sheetViews>
  <sheetFormatPr defaultColWidth="10.75" defaultRowHeight="12.75"/>
  <cols>
    <col min="1" max="1" width="5.75" style="1" customWidth="1"/>
    <col min="2" max="2" width="26.5" style="1" customWidth="1"/>
    <col min="3" max="16384" width="10.75" style="1"/>
  </cols>
  <sheetData>
    <row r="2" spans="1:6" ht="32.25" customHeight="1">
      <c r="A2" s="510" t="s">
        <v>1050</v>
      </c>
      <c r="B2" s="510"/>
      <c r="C2" s="510"/>
      <c r="D2" s="510"/>
      <c r="E2" s="510"/>
      <c r="F2" s="510"/>
    </row>
    <row r="3" spans="1:6" ht="10.5" customHeight="1">
      <c r="A3" s="3"/>
    </row>
    <row r="4" spans="1:6">
      <c r="A4" s="1" t="s">
        <v>1051</v>
      </c>
    </row>
    <row r="5" spans="1:6">
      <c r="A5" s="3"/>
      <c r="F5" s="426" t="s">
        <v>28</v>
      </c>
    </row>
    <row r="6" spans="1:6" ht="18" customHeight="1">
      <c r="A6" s="43" t="s">
        <v>29</v>
      </c>
      <c r="B6" s="8" t="s">
        <v>30</v>
      </c>
      <c r="C6" s="8" t="s">
        <v>126</v>
      </c>
      <c r="D6" s="9" t="s">
        <v>4</v>
      </c>
      <c r="E6" s="9" t="s">
        <v>5</v>
      </c>
      <c r="F6" s="9" t="s">
        <v>6</v>
      </c>
    </row>
    <row r="7" spans="1:6" s="36" customFormat="1" ht="11.25">
      <c r="A7" s="428">
        <v>1</v>
      </c>
      <c r="B7" s="428">
        <v>2</v>
      </c>
      <c r="C7" s="425">
        <v>3</v>
      </c>
      <c r="D7" s="425">
        <v>4</v>
      </c>
      <c r="E7" s="425">
        <v>5</v>
      </c>
      <c r="F7" s="425">
        <v>6</v>
      </c>
    </row>
    <row r="8" spans="1:6" ht="33.75" customHeight="1">
      <c r="A8" s="8">
        <v>1</v>
      </c>
      <c r="B8" s="13" t="s">
        <v>127</v>
      </c>
      <c r="C8" s="14"/>
      <c r="D8" s="439">
        <v>0</v>
      </c>
      <c r="E8" s="38">
        <v>164</v>
      </c>
      <c r="F8" s="38">
        <v>158</v>
      </c>
    </row>
    <row r="9" spans="1:6" ht="18" customHeight="1">
      <c r="A9" s="8">
        <v>2</v>
      </c>
      <c r="B9" s="13" t="s">
        <v>128</v>
      </c>
      <c r="C9" s="14"/>
      <c r="D9" s="38">
        <f>171-14</f>
        <v>157</v>
      </c>
      <c r="E9" s="38">
        <v>641</v>
      </c>
      <c r="F9" s="38">
        <v>89</v>
      </c>
    </row>
    <row r="10" spans="1:6" ht="18" customHeight="1">
      <c r="A10" s="8">
        <v>3</v>
      </c>
      <c r="B10" s="13" t="s">
        <v>129</v>
      </c>
      <c r="C10" s="14"/>
      <c r="D10" s="439">
        <v>0</v>
      </c>
      <c r="E10" s="439">
        <v>0</v>
      </c>
      <c r="F10" s="439">
        <v>0</v>
      </c>
    </row>
    <row r="11" spans="1:6" ht="33" customHeight="1">
      <c r="A11" s="8">
        <v>4</v>
      </c>
      <c r="B11" s="13" t="s">
        <v>130</v>
      </c>
      <c r="C11" s="14"/>
      <c r="D11" s="439">
        <v>0</v>
      </c>
      <c r="E11" s="439">
        <v>0</v>
      </c>
      <c r="F11" s="439">
        <v>0</v>
      </c>
    </row>
    <row r="12" spans="1:6" ht="18" customHeight="1">
      <c r="A12" s="8">
        <v>5</v>
      </c>
      <c r="B12" s="13" t="s">
        <v>131</v>
      </c>
      <c r="C12" s="14"/>
      <c r="D12" s="439">
        <v>0</v>
      </c>
      <c r="E12" s="439">
        <v>0</v>
      </c>
      <c r="F12" s="439">
        <v>0</v>
      </c>
    </row>
    <row r="13" spans="1:6" ht="18" customHeight="1">
      <c r="A13" s="8">
        <v>6</v>
      </c>
      <c r="B13" s="13" t="s">
        <v>16</v>
      </c>
      <c r="C13" s="14"/>
      <c r="D13" s="38">
        <v>-28</v>
      </c>
      <c r="E13" s="38">
        <v>-28</v>
      </c>
      <c r="F13" s="38">
        <v>-51</v>
      </c>
    </row>
    <row r="14" spans="1:6" ht="34.5" customHeight="1">
      <c r="A14" s="8">
        <v>7</v>
      </c>
      <c r="B14" s="13" t="s">
        <v>132</v>
      </c>
      <c r="C14" s="14"/>
      <c r="D14" s="38">
        <f>SUM(D8:D13)</f>
        <v>129</v>
      </c>
      <c r="E14" s="38">
        <v>777</v>
      </c>
      <c r="F14" s="38">
        <v>195.75630000000001</v>
      </c>
    </row>
    <row r="15" spans="1:6">
      <c r="A15" s="44"/>
      <c r="B15" s="45"/>
      <c r="C15" s="46"/>
      <c r="D15" s="47"/>
      <c r="E15" s="47"/>
      <c r="F15" s="47"/>
    </row>
    <row r="16" spans="1:6" ht="15" customHeight="1">
      <c r="A16" s="530" t="s">
        <v>1052</v>
      </c>
      <c r="B16" s="530"/>
      <c r="C16" s="530"/>
      <c r="D16" s="530"/>
      <c r="E16" s="530"/>
    </row>
    <row r="17" spans="1:5" ht="22.5" customHeight="1">
      <c r="A17" s="530"/>
      <c r="B17" s="530"/>
      <c r="C17" s="530"/>
      <c r="D17" s="530"/>
      <c r="E17" s="530"/>
    </row>
    <row r="108" spans="1:1">
      <c r="A108" s="16" t="s">
        <v>17</v>
      </c>
    </row>
  </sheetData>
  <sheetProtection selectLockedCells="1" selectUnlockedCells="1"/>
  <mergeCells count="2">
    <mergeCell ref="A2:F2"/>
    <mergeCell ref="A16:E17"/>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sheetPr>
    <tabColor rgb="FF7030A0"/>
  </sheetPr>
  <dimension ref="A1:H105"/>
  <sheetViews>
    <sheetView workbookViewId="0">
      <selection activeCell="D5" sqref="D5"/>
    </sheetView>
  </sheetViews>
  <sheetFormatPr defaultColWidth="10.75" defaultRowHeight="13.5"/>
  <cols>
    <col min="1" max="1" width="4.625" customWidth="1"/>
    <col min="2" max="2" width="47.875" customWidth="1"/>
    <col min="3" max="3" width="11.75" customWidth="1"/>
    <col min="6" max="6" width="18.75" customWidth="1"/>
    <col min="256" max="256" width="4.625" customWidth="1"/>
    <col min="257" max="257" width="47.875" customWidth="1"/>
    <col min="258" max="258" width="11.75" customWidth="1"/>
    <col min="262" max="262" width="18.75" customWidth="1"/>
    <col min="512" max="512" width="4.625" customWidth="1"/>
    <col min="513" max="513" width="47.875" customWidth="1"/>
    <col min="514" max="514" width="11.75" customWidth="1"/>
    <col min="518" max="518" width="18.75" customWidth="1"/>
    <col min="768" max="768" width="4.625" customWidth="1"/>
    <col min="769" max="769" width="47.875" customWidth="1"/>
    <col min="770" max="770" width="11.75" customWidth="1"/>
    <col min="774" max="774" width="18.75" customWidth="1"/>
    <col min="1024" max="1024" width="4.625" customWidth="1"/>
    <col min="1025" max="1025" width="47.875" customWidth="1"/>
    <col min="1026" max="1026" width="11.75" customWidth="1"/>
    <col min="1030" max="1030" width="18.75" customWidth="1"/>
    <col min="1280" max="1280" width="4.625" customWidth="1"/>
    <col min="1281" max="1281" width="47.875" customWidth="1"/>
    <col min="1282" max="1282" width="11.75" customWidth="1"/>
    <col min="1286" max="1286" width="18.75" customWidth="1"/>
    <col min="1536" max="1536" width="4.625" customWidth="1"/>
    <col min="1537" max="1537" width="47.875" customWidth="1"/>
    <col min="1538" max="1538" width="11.75" customWidth="1"/>
    <col min="1542" max="1542" width="18.75" customWidth="1"/>
    <col min="1792" max="1792" width="4.625" customWidth="1"/>
    <col min="1793" max="1793" width="47.875" customWidth="1"/>
    <col min="1794" max="1794" width="11.75" customWidth="1"/>
    <col min="1798" max="1798" width="18.75" customWidth="1"/>
    <col min="2048" max="2048" width="4.625" customWidth="1"/>
    <col min="2049" max="2049" width="47.875" customWidth="1"/>
    <col min="2050" max="2050" width="11.75" customWidth="1"/>
    <col min="2054" max="2054" width="18.75" customWidth="1"/>
    <col min="2304" max="2304" width="4.625" customWidth="1"/>
    <col min="2305" max="2305" width="47.875" customWidth="1"/>
    <col min="2306" max="2306" width="11.75" customWidth="1"/>
    <col min="2310" max="2310" width="18.75" customWidth="1"/>
    <col min="2560" max="2560" width="4.625" customWidth="1"/>
    <col min="2561" max="2561" width="47.875" customWidth="1"/>
    <col min="2562" max="2562" width="11.75" customWidth="1"/>
    <col min="2566" max="2566" width="18.75" customWidth="1"/>
    <col min="2816" max="2816" width="4.625" customWidth="1"/>
    <col min="2817" max="2817" width="47.875" customWidth="1"/>
    <col min="2818" max="2818" width="11.75" customWidth="1"/>
    <col min="2822" max="2822" width="18.75" customWidth="1"/>
    <col min="3072" max="3072" width="4.625" customWidth="1"/>
    <col min="3073" max="3073" width="47.875" customWidth="1"/>
    <col min="3074" max="3074" width="11.75" customWidth="1"/>
    <col min="3078" max="3078" width="18.75" customWidth="1"/>
    <col min="3328" max="3328" width="4.625" customWidth="1"/>
    <col min="3329" max="3329" width="47.875" customWidth="1"/>
    <col min="3330" max="3330" width="11.75" customWidth="1"/>
    <col min="3334" max="3334" width="18.75" customWidth="1"/>
    <col min="3584" max="3584" width="4.625" customWidth="1"/>
    <col min="3585" max="3585" width="47.875" customWidth="1"/>
    <col min="3586" max="3586" width="11.75" customWidth="1"/>
    <col min="3590" max="3590" width="18.75" customWidth="1"/>
    <col min="3840" max="3840" width="4.625" customWidth="1"/>
    <col min="3841" max="3841" width="47.875" customWidth="1"/>
    <col min="3842" max="3842" width="11.75" customWidth="1"/>
    <col min="3846" max="3846" width="18.75" customWidth="1"/>
    <col min="4096" max="4096" width="4.625" customWidth="1"/>
    <col min="4097" max="4097" width="47.875" customWidth="1"/>
    <col min="4098" max="4098" width="11.75" customWidth="1"/>
    <col min="4102" max="4102" width="18.75" customWidth="1"/>
    <col min="4352" max="4352" width="4.625" customWidth="1"/>
    <col min="4353" max="4353" width="47.875" customWidth="1"/>
    <col min="4354" max="4354" width="11.75" customWidth="1"/>
    <col min="4358" max="4358" width="18.75" customWidth="1"/>
    <col min="4608" max="4608" width="4.625" customWidth="1"/>
    <col min="4609" max="4609" width="47.875" customWidth="1"/>
    <col min="4610" max="4610" width="11.75" customWidth="1"/>
    <col min="4614" max="4614" width="18.75" customWidth="1"/>
    <col min="4864" max="4864" width="4.625" customWidth="1"/>
    <col min="4865" max="4865" width="47.875" customWidth="1"/>
    <col min="4866" max="4866" width="11.75" customWidth="1"/>
    <col min="4870" max="4870" width="18.75" customWidth="1"/>
    <col min="5120" max="5120" width="4.625" customWidth="1"/>
    <col min="5121" max="5121" width="47.875" customWidth="1"/>
    <col min="5122" max="5122" width="11.75" customWidth="1"/>
    <col min="5126" max="5126" width="18.75" customWidth="1"/>
    <col min="5376" max="5376" width="4.625" customWidth="1"/>
    <col min="5377" max="5377" width="47.875" customWidth="1"/>
    <col min="5378" max="5378" width="11.75" customWidth="1"/>
    <col min="5382" max="5382" width="18.75" customWidth="1"/>
    <col min="5632" max="5632" width="4.625" customWidth="1"/>
    <col min="5633" max="5633" width="47.875" customWidth="1"/>
    <col min="5634" max="5634" width="11.75" customWidth="1"/>
    <col min="5638" max="5638" width="18.75" customWidth="1"/>
    <col min="5888" max="5888" width="4.625" customWidth="1"/>
    <col min="5889" max="5889" width="47.875" customWidth="1"/>
    <col min="5890" max="5890" width="11.75" customWidth="1"/>
    <col min="5894" max="5894" width="18.75" customWidth="1"/>
    <col min="6144" max="6144" width="4.625" customWidth="1"/>
    <col min="6145" max="6145" width="47.875" customWidth="1"/>
    <col min="6146" max="6146" width="11.75" customWidth="1"/>
    <col min="6150" max="6150" width="18.75" customWidth="1"/>
    <col min="6400" max="6400" width="4.625" customWidth="1"/>
    <col min="6401" max="6401" width="47.875" customWidth="1"/>
    <col min="6402" max="6402" width="11.75" customWidth="1"/>
    <col min="6406" max="6406" width="18.75" customWidth="1"/>
    <col min="6656" max="6656" width="4.625" customWidth="1"/>
    <col min="6657" max="6657" width="47.875" customWidth="1"/>
    <col min="6658" max="6658" width="11.75" customWidth="1"/>
    <col min="6662" max="6662" width="18.75" customWidth="1"/>
    <col min="6912" max="6912" width="4.625" customWidth="1"/>
    <col min="6913" max="6913" width="47.875" customWidth="1"/>
    <col min="6914" max="6914" width="11.75" customWidth="1"/>
    <col min="6918" max="6918" width="18.75" customWidth="1"/>
    <col min="7168" max="7168" width="4.625" customWidth="1"/>
    <col min="7169" max="7169" width="47.875" customWidth="1"/>
    <col min="7170" max="7170" width="11.75" customWidth="1"/>
    <col min="7174" max="7174" width="18.75" customWidth="1"/>
    <col min="7424" max="7424" width="4.625" customWidth="1"/>
    <col min="7425" max="7425" width="47.875" customWidth="1"/>
    <col min="7426" max="7426" width="11.75" customWidth="1"/>
    <col min="7430" max="7430" width="18.75" customWidth="1"/>
    <col min="7680" max="7680" width="4.625" customWidth="1"/>
    <col min="7681" max="7681" width="47.875" customWidth="1"/>
    <col min="7682" max="7682" width="11.75" customWidth="1"/>
    <col min="7686" max="7686" width="18.75" customWidth="1"/>
    <col min="7936" max="7936" width="4.625" customWidth="1"/>
    <col min="7937" max="7937" width="47.875" customWidth="1"/>
    <col min="7938" max="7938" width="11.75" customWidth="1"/>
    <col min="7942" max="7942" width="18.75" customWidth="1"/>
    <col min="8192" max="8192" width="4.625" customWidth="1"/>
    <col min="8193" max="8193" width="47.875" customWidth="1"/>
    <col min="8194" max="8194" width="11.75" customWidth="1"/>
    <col min="8198" max="8198" width="18.75" customWidth="1"/>
    <col min="8448" max="8448" width="4.625" customWidth="1"/>
    <col min="8449" max="8449" width="47.875" customWidth="1"/>
    <col min="8450" max="8450" width="11.75" customWidth="1"/>
    <col min="8454" max="8454" width="18.75" customWidth="1"/>
    <col min="8704" max="8704" width="4.625" customWidth="1"/>
    <col min="8705" max="8705" width="47.875" customWidth="1"/>
    <col min="8706" max="8706" width="11.75" customWidth="1"/>
    <col min="8710" max="8710" width="18.75" customWidth="1"/>
    <col min="8960" max="8960" width="4.625" customWidth="1"/>
    <col min="8961" max="8961" width="47.875" customWidth="1"/>
    <col min="8962" max="8962" width="11.75" customWidth="1"/>
    <col min="8966" max="8966" width="18.75" customWidth="1"/>
    <col min="9216" max="9216" width="4.625" customWidth="1"/>
    <col min="9217" max="9217" width="47.875" customWidth="1"/>
    <col min="9218" max="9218" width="11.75" customWidth="1"/>
    <col min="9222" max="9222" width="18.75" customWidth="1"/>
    <col min="9472" max="9472" width="4.625" customWidth="1"/>
    <col min="9473" max="9473" width="47.875" customWidth="1"/>
    <col min="9474" max="9474" width="11.75" customWidth="1"/>
    <col min="9478" max="9478" width="18.75" customWidth="1"/>
    <col min="9728" max="9728" width="4.625" customWidth="1"/>
    <col min="9729" max="9729" width="47.875" customWidth="1"/>
    <col min="9730" max="9730" width="11.75" customWidth="1"/>
    <col min="9734" max="9734" width="18.75" customWidth="1"/>
    <col min="9984" max="9984" width="4.625" customWidth="1"/>
    <col min="9985" max="9985" width="47.875" customWidth="1"/>
    <col min="9986" max="9986" width="11.75" customWidth="1"/>
    <col min="9990" max="9990" width="18.75" customWidth="1"/>
    <col min="10240" max="10240" width="4.625" customWidth="1"/>
    <col min="10241" max="10241" width="47.875" customWidth="1"/>
    <col min="10242" max="10242" width="11.75" customWidth="1"/>
    <col min="10246" max="10246" width="18.75" customWidth="1"/>
    <col min="10496" max="10496" width="4.625" customWidth="1"/>
    <col min="10497" max="10497" width="47.875" customWidth="1"/>
    <col min="10498" max="10498" width="11.75" customWidth="1"/>
    <col min="10502" max="10502" width="18.75" customWidth="1"/>
    <col min="10752" max="10752" width="4.625" customWidth="1"/>
    <col min="10753" max="10753" width="47.875" customWidth="1"/>
    <col min="10754" max="10754" width="11.75" customWidth="1"/>
    <col min="10758" max="10758" width="18.75" customWidth="1"/>
    <col min="11008" max="11008" width="4.625" customWidth="1"/>
    <col min="11009" max="11009" width="47.875" customWidth="1"/>
    <col min="11010" max="11010" width="11.75" customWidth="1"/>
    <col min="11014" max="11014" width="18.75" customWidth="1"/>
    <col min="11264" max="11264" width="4.625" customWidth="1"/>
    <col min="11265" max="11265" width="47.875" customWidth="1"/>
    <col min="11266" max="11266" width="11.75" customWidth="1"/>
    <col min="11270" max="11270" width="18.75" customWidth="1"/>
    <col min="11520" max="11520" width="4.625" customWidth="1"/>
    <col min="11521" max="11521" width="47.875" customWidth="1"/>
    <col min="11522" max="11522" width="11.75" customWidth="1"/>
    <col min="11526" max="11526" width="18.75" customWidth="1"/>
    <col min="11776" max="11776" width="4.625" customWidth="1"/>
    <col min="11777" max="11777" width="47.875" customWidth="1"/>
    <col min="11778" max="11778" width="11.75" customWidth="1"/>
    <col min="11782" max="11782" width="18.75" customWidth="1"/>
    <col min="12032" max="12032" width="4.625" customWidth="1"/>
    <col min="12033" max="12033" width="47.875" customWidth="1"/>
    <col min="12034" max="12034" width="11.75" customWidth="1"/>
    <col min="12038" max="12038" width="18.75" customWidth="1"/>
    <col min="12288" max="12288" width="4.625" customWidth="1"/>
    <col min="12289" max="12289" width="47.875" customWidth="1"/>
    <col min="12290" max="12290" width="11.75" customWidth="1"/>
    <col min="12294" max="12294" width="18.75" customWidth="1"/>
    <col min="12544" max="12544" width="4.625" customWidth="1"/>
    <col min="12545" max="12545" width="47.875" customWidth="1"/>
    <col min="12546" max="12546" width="11.75" customWidth="1"/>
    <col min="12550" max="12550" width="18.75" customWidth="1"/>
    <col min="12800" max="12800" width="4.625" customWidth="1"/>
    <col min="12801" max="12801" width="47.875" customWidth="1"/>
    <col min="12802" max="12802" width="11.75" customWidth="1"/>
    <col min="12806" max="12806" width="18.75" customWidth="1"/>
    <col min="13056" max="13056" width="4.625" customWidth="1"/>
    <col min="13057" max="13057" width="47.875" customWidth="1"/>
    <col min="13058" max="13058" width="11.75" customWidth="1"/>
    <col min="13062" max="13062" width="18.75" customWidth="1"/>
    <col min="13312" max="13312" width="4.625" customWidth="1"/>
    <col min="13313" max="13313" width="47.875" customWidth="1"/>
    <col min="13314" max="13314" width="11.75" customWidth="1"/>
    <col min="13318" max="13318" width="18.75" customWidth="1"/>
    <col min="13568" max="13568" width="4.625" customWidth="1"/>
    <col min="13569" max="13569" width="47.875" customWidth="1"/>
    <col min="13570" max="13570" width="11.75" customWidth="1"/>
    <col min="13574" max="13574" width="18.75" customWidth="1"/>
    <col min="13824" max="13824" width="4.625" customWidth="1"/>
    <col min="13825" max="13825" width="47.875" customWidth="1"/>
    <col min="13826" max="13826" width="11.75" customWidth="1"/>
    <col min="13830" max="13830" width="18.75" customWidth="1"/>
    <col min="14080" max="14080" width="4.625" customWidth="1"/>
    <col min="14081" max="14081" width="47.875" customWidth="1"/>
    <col min="14082" max="14082" width="11.75" customWidth="1"/>
    <col min="14086" max="14086" width="18.75" customWidth="1"/>
    <col min="14336" max="14336" width="4.625" customWidth="1"/>
    <col min="14337" max="14337" width="47.875" customWidth="1"/>
    <col min="14338" max="14338" width="11.75" customWidth="1"/>
    <col min="14342" max="14342" width="18.75" customWidth="1"/>
    <col min="14592" max="14592" width="4.625" customWidth="1"/>
    <col min="14593" max="14593" width="47.875" customWidth="1"/>
    <col min="14594" max="14594" width="11.75" customWidth="1"/>
    <col min="14598" max="14598" width="18.75" customWidth="1"/>
    <col min="14848" max="14848" width="4.625" customWidth="1"/>
    <col min="14849" max="14849" width="47.875" customWidth="1"/>
    <col min="14850" max="14850" width="11.75" customWidth="1"/>
    <col min="14854" max="14854" width="18.75" customWidth="1"/>
    <col min="15104" max="15104" width="4.625" customWidth="1"/>
    <col min="15105" max="15105" width="47.875" customWidth="1"/>
    <col min="15106" max="15106" width="11.75" customWidth="1"/>
    <col min="15110" max="15110" width="18.75" customWidth="1"/>
    <col min="15360" max="15360" width="4.625" customWidth="1"/>
    <col min="15361" max="15361" width="47.875" customWidth="1"/>
    <col min="15362" max="15362" width="11.75" customWidth="1"/>
    <col min="15366" max="15366" width="18.75" customWidth="1"/>
    <col min="15616" max="15616" width="4.625" customWidth="1"/>
    <col min="15617" max="15617" width="47.875" customWidth="1"/>
    <col min="15618" max="15618" width="11.75" customWidth="1"/>
    <col min="15622" max="15622" width="18.75" customWidth="1"/>
    <col min="15872" max="15872" width="4.625" customWidth="1"/>
    <col min="15873" max="15873" width="47.875" customWidth="1"/>
    <col min="15874" max="15874" width="11.75" customWidth="1"/>
    <col min="15878" max="15878" width="18.75" customWidth="1"/>
    <col min="16128" max="16128" width="4.625" customWidth="1"/>
    <col min="16129" max="16129" width="47.875" customWidth="1"/>
    <col min="16130" max="16130" width="11.75" customWidth="1"/>
    <col min="16134" max="16134" width="18.75" customWidth="1"/>
  </cols>
  <sheetData>
    <row r="1" spans="1:8" s="139" customFormat="1">
      <c r="A1" s="528" t="s">
        <v>1053</v>
      </c>
      <c r="B1" s="514"/>
      <c r="C1" s="514"/>
      <c r="D1" s="514"/>
      <c r="E1" s="514"/>
      <c r="F1" s="137"/>
      <c r="G1" s="138"/>
      <c r="H1" s="138"/>
    </row>
    <row r="2" spans="1:8" ht="15" customHeight="1">
      <c r="E2" s="29" t="s">
        <v>0</v>
      </c>
      <c r="F2" s="137"/>
      <c r="G2" s="140"/>
      <c r="H2" s="140"/>
    </row>
    <row r="3" spans="1:8" ht="69.75" customHeight="1">
      <c r="A3" s="96" t="s">
        <v>29</v>
      </c>
      <c r="B3" s="381" t="s">
        <v>333</v>
      </c>
      <c r="C3" s="381" t="s">
        <v>342</v>
      </c>
      <c r="D3" s="381" t="s">
        <v>343</v>
      </c>
      <c r="E3" s="381" t="s">
        <v>131</v>
      </c>
      <c r="F3" s="140"/>
      <c r="G3" s="140"/>
      <c r="H3" s="140"/>
    </row>
    <row r="4" spans="1:8">
      <c r="A4" s="381">
        <v>1</v>
      </c>
      <c r="B4" s="381">
        <v>2</v>
      </c>
      <c r="C4" s="381">
        <v>3</v>
      </c>
      <c r="D4" s="381">
        <v>4</v>
      </c>
      <c r="E4" s="381">
        <v>5</v>
      </c>
    </row>
    <row r="5" spans="1:8">
      <c r="A5" s="381">
        <v>1</v>
      </c>
      <c r="B5" s="200" t="s">
        <v>336</v>
      </c>
      <c r="C5" s="381" t="s">
        <v>32</v>
      </c>
      <c r="D5" s="38">
        <v>-28</v>
      </c>
      <c r="E5" s="381" t="s">
        <v>32</v>
      </c>
    </row>
    <row r="6" spans="1:8" ht="36" customHeight="1">
      <c r="A6" s="381">
        <v>2</v>
      </c>
      <c r="B6" s="200" t="s">
        <v>344</v>
      </c>
      <c r="C6" s="381" t="s">
        <v>32</v>
      </c>
      <c r="D6" s="259" t="s">
        <v>32</v>
      </c>
      <c r="E6" s="381" t="s">
        <v>32</v>
      </c>
    </row>
    <row r="7" spans="1:8">
      <c r="A7" s="381">
        <v>3</v>
      </c>
      <c r="B7" s="200" t="s">
        <v>338</v>
      </c>
      <c r="C7" s="381" t="s">
        <v>32</v>
      </c>
      <c r="D7" s="381" t="s">
        <v>32</v>
      </c>
      <c r="E7" s="381" t="s">
        <v>32</v>
      </c>
    </row>
    <row r="8" spans="1:8">
      <c r="A8" s="381">
        <v>4</v>
      </c>
      <c r="B8" s="200" t="s">
        <v>339</v>
      </c>
      <c r="C8" s="381" t="s">
        <v>32</v>
      </c>
      <c r="D8" s="381" t="s">
        <v>32</v>
      </c>
      <c r="E8" s="381" t="s">
        <v>32</v>
      </c>
    </row>
    <row r="9" spans="1:8">
      <c r="A9" s="381">
        <v>5</v>
      </c>
      <c r="B9" s="200" t="s">
        <v>117</v>
      </c>
      <c r="C9" s="381" t="s">
        <v>32</v>
      </c>
      <c r="D9" s="381" t="s">
        <v>32</v>
      </c>
      <c r="E9" s="381" t="s">
        <v>32</v>
      </c>
    </row>
    <row r="10" spans="1:8">
      <c r="A10" s="381">
        <v>6</v>
      </c>
      <c r="B10" s="200" t="s">
        <v>340</v>
      </c>
      <c r="C10" s="381" t="s">
        <v>32</v>
      </c>
      <c r="D10" s="381" t="s">
        <v>32</v>
      </c>
      <c r="E10" s="381" t="s">
        <v>32</v>
      </c>
    </row>
    <row r="11" spans="1:8">
      <c r="A11" s="381">
        <v>7</v>
      </c>
      <c r="B11" s="200" t="s">
        <v>345</v>
      </c>
      <c r="C11" s="381" t="s">
        <v>32</v>
      </c>
      <c r="D11" s="38">
        <v>-28</v>
      </c>
      <c r="E11" s="381" t="s">
        <v>32</v>
      </c>
    </row>
    <row r="105" spans="1:1">
      <c r="A105" s="16" t="s">
        <v>17</v>
      </c>
    </row>
  </sheetData>
  <sheetProtection selectLockedCells="1" selectUnlockedCells="1"/>
  <mergeCells count="1">
    <mergeCell ref="A1:E1"/>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sheetPr>
    <tabColor rgb="FF7030A0"/>
  </sheetPr>
  <dimension ref="A2:E106"/>
  <sheetViews>
    <sheetView workbookViewId="0">
      <selection activeCell="C19" sqref="C19"/>
    </sheetView>
  </sheetViews>
  <sheetFormatPr defaultRowHeight="13.5"/>
  <cols>
    <col min="1" max="1" width="4.625" customWidth="1"/>
    <col min="2" max="2" width="47.875" customWidth="1"/>
    <col min="3" max="3" width="11.75" customWidth="1"/>
    <col min="4" max="5" width="10.75" customWidth="1"/>
    <col min="256" max="256" width="4.625" customWidth="1"/>
    <col min="257" max="257" width="47.875" customWidth="1"/>
    <col min="258" max="258" width="11.75" customWidth="1"/>
    <col min="259" max="261" width="10.75" customWidth="1"/>
    <col min="512" max="512" width="4.625" customWidth="1"/>
    <col min="513" max="513" width="47.875" customWidth="1"/>
    <col min="514" max="514" width="11.75" customWidth="1"/>
    <col min="515" max="517" width="10.75" customWidth="1"/>
    <col min="768" max="768" width="4.625" customWidth="1"/>
    <col min="769" max="769" width="47.875" customWidth="1"/>
    <col min="770" max="770" width="11.75" customWidth="1"/>
    <col min="771" max="773" width="10.75" customWidth="1"/>
    <col min="1024" max="1024" width="4.625" customWidth="1"/>
    <col min="1025" max="1025" width="47.875" customWidth="1"/>
    <col min="1026" max="1026" width="11.75" customWidth="1"/>
    <col min="1027" max="1029" width="10.75" customWidth="1"/>
    <col min="1280" max="1280" width="4.625" customWidth="1"/>
    <col min="1281" max="1281" width="47.875" customWidth="1"/>
    <col min="1282" max="1282" width="11.75" customWidth="1"/>
    <col min="1283" max="1285" width="10.75" customWidth="1"/>
    <col min="1536" max="1536" width="4.625" customWidth="1"/>
    <col min="1537" max="1537" width="47.875" customWidth="1"/>
    <col min="1538" max="1538" width="11.75" customWidth="1"/>
    <col min="1539" max="1541" width="10.75" customWidth="1"/>
    <col min="1792" max="1792" width="4.625" customWidth="1"/>
    <col min="1793" max="1793" width="47.875" customWidth="1"/>
    <col min="1794" max="1794" width="11.75" customWidth="1"/>
    <col min="1795" max="1797" width="10.75" customWidth="1"/>
    <col min="2048" max="2048" width="4.625" customWidth="1"/>
    <col min="2049" max="2049" width="47.875" customWidth="1"/>
    <col min="2050" max="2050" width="11.75" customWidth="1"/>
    <col min="2051" max="2053" width="10.75" customWidth="1"/>
    <col min="2304" max="2304" width="4.625" customWidth="1"/>
    <col min="2305" max="2305" width="47.875" customWidth="1"/>
    <col min="2306" max="2306" width="11.75" customWidth="1"/>
    <col min="2307" max="2309" width="10.75" customWidth="1"/>
    <col min="2560" max="2560" width="4.625" customWidth="1"/>
    <col min="2561" max="2561" width="47.875" customWidth="1"/>
    <col min="2562" max="2562" width="11.75" customWidth="1"/>
    <col min="2563" max="2565" width="10.75" customWidth="1"/>
    <col min="2816" max="2816" width="4.625" customWidth="1"/>
    <col min="2817" max="2817" width="47.875" customWidth="1"/>
    <col min="2818" max="2818" width="11.75" customWidth="1"/>
    <col min="2819" max="2821" width="10.75" customWidth="1"/>
    <col min="3072" max="3072" width="4.625" customWidth="1"/>
    <col min="3073" max="3073" width="47.875" customWidth="1"/>
    <col min="3074" max="3074" width="11.75" customWidth="1"/>
    <col min="3075" max="3077" width="10.75" customWidth="1"/>
    <col min="3328" max="3328" width="4.625" customWidth="1"/>
    <col min="3329" max="3329" width="47.875" customWidth="1"/>
    <col min="3330" max="3330" width="11.75" customWidth="1"/>
    <col min="3331" max="3333" width="10.75" customWidth="1"/>
    <col min="3584" max="3584" width="4.625" customWidth="1"/>
    <col min="3585" max="3585" width="47.875" customWidth="1"/>
    <col min="3586" max="3586" width="11.75" customWidth="1"/>
    <col min="3587" max="3589" width="10.75" customWidth="1"/>
    <col min="3840" max="3840" width="4.625" customWidth="1"/>
    <col min="3841" max="3841" width="47.875" customWidth="1"/>
    <col min="3842" max="3842" width="11.75" customWidth="1"/>
    <col min="3843" max="3845" width="10.75" customWidth="1"/>
    <col min="4096" max="4096" width="4.625" customWidth="1"/>
    <col min="4097" max="4097" width="47.875" customWidth="1"/>
    <col min="4098" max="4098" width="11.75" customWidth="1"/>
    <col min="4099" max="4101" width="10.75" customWidth="1"/>
    <col min="4352" max="4352" width="4.625" customWidth="1"/>
    <col min="4353" max="4353" width="47.875" customWidth="1"/>
    <col min="4354" max="4354" width="11.75" customWidth="1"/>
    <col min="4355" max="4357" width="10.75" customWidth="1"/>
    <col min="4608" max="4608" width="4.625" customWidth="1"/>
    <col min="4609" max="4609" width="47.875" customWidth="1"/>
    <col min="4610" max="4610" width="11.75" customWidth="1"/>
    <col min="4611" max="4613" width="10.75" customWidth="1"/>
    <col min="4864" max="4864" width="4.625" customWidth="1"/>
    <col min="4865" max="4865" width="47.875" customWidth="1"/>
    <col min="4866" max="4866" width="11.75" customWidth="1"/>
    <col min="4867" max="4869" width="10.75" customWidth="1"/>
    <col min="5120" max="5120" width="4.625" customWidth="1"/>
    <col min="5121" max="5121" width="47.875" customWidth="1"/>
    <col min="5122" max="5122" width="11.75" customWidth="1"/>
    <col min="5123" max="5125" width="10.75" customWidth="1"/>
    <col min="5376" max="5376" width="4.625" customWidth="1"/>
    <col min="5377" max="5377" width="47.875" customWidth="1"/>
    <col min="5378" max="5378" width="11.75" customWidth="1"/>
    <col min="5379" max="5381" width="10.75" customWidth="1"/>
    <col min="5632" max="5632" width="4.625" customWidth="1"/>
    <col min="5633" max="5633" width="47.875" customWidth="1"/>
    <col min="5634" max="5634" width="11.75" customWidth="1"/>
    <col min="5635" max="5637" width="10.75" customWidth="1"/>
    <col min="5888" max="5888" width="4.625" customWidth="1"/>
    <col min="5889" max="5889" width="47.875" customWidth="1"/>
    <col min="5890" max="5890" width="11.75" customWidth="1"/>
    <col min="5891" max="5893" width="10.75" customWidth="1"/>
    <col min="6144" max="6144" width="4.625" customWidth="1"/>
    <col min="6145" max="6145" width="47.875" customWidth="1"/>
    <col min="6146" max="6146" width="11.75" customWidth="1"/>
    <col min="6147" max="6149" width="10.75" customWidth="1"/>
    <col min="6400" max="6400" width="4.625" customWidth="1"/>
    <col min="6401" max="6401" width="47.875" customWidth="1"/>
    <col min="6402" max="6402" width="11.75" customWidth="1"/>
    <col min="6403" max="6405" width="10.75" customWidth="1"/>
    <col min="6656" max="6656" width="4.625" customWidth="1"/>
    <col min="6657" max="6657" width="47.875" customWidth="1"/>
    <col min="6658" max="6658" width="11.75" customWidth="1"/>
    <col min="6659" max="6661" width="10.75" customWidth="1"/>
    <col min="6912" max="6912" width="4.625" customWidth="1"/>
    <col min="6913" max="6913" width="47.875" customWidth="1"/>
    <col min="6914" max="6914" width="11.75" customWidth="1"/>
    <col min="6915" max="6917" width="10.75" customWidth="1"/>
    <col min="7168" max="7168" width="4.625" customWidth="1"/>
    <col min="7169" max="7169" width="47.875" customWidth="1"/>
    <col min="7170" max="7170" width="11.75" customWidth="1"/>
    <col min="7171" max="7173" width="10.75" customWidth="1"/>
    <col min="7424" max="7424" width="4.625" customWidth="1"/>
    <col min="7425" max="7425" width="47.875" customWidth="1"/>
    <col min="7426" max="7426" width="11.75" customWidth="1"/>
    <col min="7427" max="7429" width="10.75" customWidth="1"/>
    <col min="7680" max="7680" width="4.625" customWidth="1"/>
    <col min="7681" max="7681" width="47.875" customWidth="1"/>
    <col min="7682" max="7682" width="11.75" customWidth="1"/>
    <col min="7683" max="7685" width="10.75" customWidth="1"/>
    <col min="7936" max="7936" width="4.625" customWidth="1"/>
    <col min="7937" max="7937" width="47.875" customWidth="1"/>
    <col min="7938" max="7938" width="11.75" customWidth="1"/>
    <col min="7939" max="7941" width="10.75" customWidth="1"/>
    <col min="8192" max="8192" width="4.625" customWidth="1"/>
    <col min="8193" max="8193" width="47.875" customWidth="1"/>
    <col min="8194" max="8194" width="11.75" customWidth="1"/>
    <col min="8195" max="8197" width="10.75" customWidth="1"/>
    <col min="8448" max="8448" width="4.625" customWidth="1"/>
    <col min="8449" max="8449" width="47.875" customWidth="1"/>
    <col min="8450" max="8450" width="11.75" customWidth="1"/>
    <col min="8451" max="8453" width="10.75" customWidth="1"/>
    <col min="8704" max="8704" width="4.625" customWidth="1"/>
    <col min="8705" max="8705" width="47.875" customWidth="1"/>
    <col min="8706" max="8706" width="11.75" customWidth="1"/>
    <col min="8707" max="8709" width="10.75" customWidth="1"/>
    <col min="8960" max="8960" width="4.625" customWidth="1"/>
    <col min="8961" max="8961" width="47.875" customWidth="1"/>
    <col min="8962" max="8962" width="11.75" customWidth="1"/>
    <col min="8963" max="8965" width="10.75" customWidth="1"/>
    <col min="9216" max="9216" width="4.625" customWidth="1"/>
    <col min="9217" max="9217" width="47.875" customWidth="1"/>
    <col min="9218" max="9218" width="11.75" customWidth="1"/>
    <col min="9219" max="9221" width="10.75" customWidth="1"/>
    <col min="9472" max="9472" width="4.625" customWidth="1"/>
    <col min="9473" max="9473" width="47.875" customWidth="1"/>
    <col min="9474" max="9474" width="11.75" customWidth="1"/>
    <col min="9475" max="9477" width="10.75" customWidth="1"/>
    <col min="9728" max="9728" width="4.625" customWidth="1"/>
    <col min="9729" max="9729" width="47.875" customWidth="1"/>
    <col min="9730" max="9730" width="11.75" customWidth="1"/>
    <col min="9731" max="9733" width="10.75" customWidth="1"/>
    <col min="9984" max="9984" width="4.625" customWidth="1"/>
    <col min="9985" max="9985" width="47.875" customWidth="1"/>
    <col min="9986" max="9986" width="11.75" customWidth="1"/>
    <col min="9987" max="9989" width="10.75" customWidth="1"/>
    <col min="10240" max="10240" width="4.625" customWidth="1"/>
    <col min="10241" max="10241" width="47.875" customWidth="1"/>
    <col min="10242" max="10242" width="11.75" customWidth="1"/>
    <col min="10243" max="10245" width="10.75" customWidth="1"/>
    <col min="10496" max="10496" width="4.625" customWidth="1"/>
    <col min="10497" max="10497" width="47.875" customWidth="1"/>
    <col min="10498" max="10498" width="11.75" customWidth="1"/>
    <col min="10499" max="10501" width="10.75" customWidth="1"/>
    <col min="10752" max="10752" width="4.625" customWidth="1"/>
    <col min="10753" max="10753" width="47.875" customWidth="1"/>
    <col min="10754" max="10754" width="11.75" customWidth="1"/>
    <col min="10755" max="10757" width="10.75" customWidth="1"/>
    <col min="11008" max="11008" width="4.625" customWidth="1"/>
    <col min="11009" max="11009" width="47.875" customWidth="1"/>
    <col min="11010" max="11010" width="11.75" customWidth="1"/>
    <col min="11011" max="11013" width="10.75" customWidth="1"/>
    <col min="11264" max="11264" width="4.625" customWidth="1"/>
    <col min="11265" max="11265" width="47.875" customWidth="1"/>
    <col min="11266" max="11266" width="11.75" customWidth="1"/>
    <col min="11267" max="11269" width="10.75" customWidth="1"/>
    <col min="11520" max="11520" width="4.625" customWidth="1"/>
    <col min="11521" max="11521" width="47.875" customWidth="1"/>
    <col min="11522" max="11522" width="11.75" customWidth="1"/>
    <col min="11523" max="11525" width="10.75" customWidth="1"/>
    <col min="11776" max="11776" width="4.625" customWidth="1"/>
    <col min="11777" max="11777" width="47.875" customWidth="1"/>
    <col min="11778" max="11778" width="11.75" customWidth="1"/>
    <col min="11779" max="11781" width="10.75" customWidth="1"/>
    <col min="12032" max="12032" width="4.625" customWidth="1"/>
    <col min="12033" max="12033" width="47.875" customWidth="1"/>
    <col min="12034" max="12034" width="11.75" customWidth="1"/>
    <col min="12035" max="12037" width="10.75" customWidth="1"/>
    <col min="12288" max="12288" width="4.625" customWidth="1"/>
    <col min="12289" max="12289" width="47.875" customWidth="1"/>
    <col min="12290" max="12290" width="11.75" customWidth="1"/>
    <col min="12291" max="12293" width="10.75" customWidth="1"/>
    <col min="12544" max="12544" width="4.625" customWidth="1"/>
    <col min="12545" max="12545" width="47.875" customWidth="1"/>
    <col min="12546" max="12546" width="11.75" customWidth="1"/>
    <col min="12547" max="12549" width="10.75" customWidth="1"/>
    <col min="12800" max="12800" width="4.625" customWidth="1"/>
    <col min="12801" max="12801" width="47.875" customWidth="1"/>
    <col min="12802" max="12802" width="11.75" customWidth="1"/>
    <col min="12803" max="12805" width="10.75" customWidth="1"/>
    <col min="13056" max="13056" width="4.625" customWidth="1"/>
    <col min="13057" max="13057" width="47.875" customWidth="1"/>
    <col min="13058" max="13058" width="11.75" customWidth="1"/>
    <col min="13059" max="13061" width="10.75" customWidth="1"/>
    <col min="13312" max="13312" width="4.625" customWidth="1"/>
    <col min="13313" max="13313" width="47.875" customWidth="1"/>
    <col min="13314" max="13314" width="11.75" customWidth="1"/>
    <col min="13315" max="13317" width="10.75" customWidth="1"/>
    <col min="13568" max="13568" width="4.625" customWidth="1"/>
    <col min="13569" max="13569" width="47.875" customWidth="1"/>
    <col min="13570" max="13570" width="11.75" customWidth="1"/>
    <col min="13571" max="13573" width="10.75" customWidth="1"/>
    <col min="13824" max="13824" width="4.625" customWidth="1"/>
    <col min="13825" max="13825" width="47.875" customWidth="1"/>
    <col min="13826" max="13826" width="11.75" customWidth="1"/>
    <col min="13827" max="13829" width="10.75" customWidth="1"/>
    <col min="14080" max="14080" width="4.625" customWidth="1"/>
    <col min="14081" max="14081" width="47.875" customWidth="1"/>
    <col min="14082" max="14082" width="11.75" customWidth="1"/>
    <col min="14083" max="14085" width="10.75" customWidth="1"/>
    <col min="14336" max="14336" width="4.625" customWidth="1"/>
    <col min="14337" max="14337" width="47.875" customWidth="1"/>
    <col min="14338" max="14338" width="11.75" customWidth="1"/>
    <col min="14339" max="14341" width="10.75" customWidth="1"/>
    <col min="14592" max="14592" width="4.625" customWidth="1"/>
    <col min="14593" max="14593" width="47.875" customWidth="1"/>
    <col min="14594" max="14594" width="11.75" customWidth="1"/>
    <col min="14595" max="14597" width="10.75" customWidth="1"/>
    <col min="14848" max="14848" width="4.625" customWidth="1"/>
    <col min="14849" max="14849" width="47.875" customWidth="1"/>
    <col min="14850" max="14850" width="11.75" customWidth="1"/>
    <col min="14851" max="14853" width="10.75" customWidth="1"/>
    <col min="15104" max="15104" width="4.625" customWidth="1"/>
    <col min="15105" max="15105" width="47.875" customWidth="1"/>
    <col min="15106" max="15106" width="11.75" customWidth="1"/>
    <col min="15107" max="15109" width="10.75" customWidth="1"/>
    <col min="15360" max="15360" width="4.625" customWidth="1"/>
    <col min="15361" max="15361" width="47.875" customWidth="1"/>
    <col min="15362" max="15362" width="11.75" customWidth="1"/>
    <col min="15363" max="15365" width="10.75" customWidth="1"/>
    <col min="15616" max="15616" width="4.625" customWidth="1"/>
    <col min="15617" max="15617" width="47.875" customWidth="1"/>
    <col min="15618" max="15618" width="11.75" customWidth="1"/>
    <col min="15619" max="15621" width="10.75" customWidth="1"/>
    <col min="15872" max="15872" width="4.625" customWidth="1"/>
    <col min="15873" max="15873" width="47.875" customWidth="1"/>
    <col min="15874" max="15874" width="11.75" customWidth="1"/>
    <col min="15875" max="15877" width="10.75" customWidth="1"/>
    <col min="16128" max="16128" width="4.625" customWidth="1"/>
    <col min="16129" max="16129" width="47.875" customWidth="1"/>
    <col min="16130" max="16130" width="11.75" customWidth="1"/>
    <col min="16131" max="16133" width="10.75" customWidth="1"/>
  </cols>
  <sheetData>
    <row r="2" spans="1:5">
      <c r="A2" s="514" t="s">
        <v>1054</v>
      </c>
      <c r="B2" s="514"/>
      <c r="C2" s="514"/>
      <c r="D2" s="514"/>
      <c r="E2" s="514"/>
    </row>
    <row r="3" spans="1:5">
      <c r="E3" s="426" t="s">
        <v>0</v>
      </c>
    </row>
    <row r="4" spans="1:5" ht="59.25" customHeight="1">
      <c r="A4" s="96" t="s">
        <v>29</v>
      </c>
      <c r="B4" s="321" t="s">
        <v>333</v>
      </c>
      <c r="C4" s="321" t="s">
        <v>342</v>
      </c>
      <c r="D4" s="321" t="s">
        <v>343</v>
      </c>
      <c r="E4" s="321" t="s">
        <v>131</v>
      </c>
    </row>
    <row r="5" spans="1:5" s="424" customFormat="1" ht="11.25">
      <c r="A5" s="418">
        <v>1</v>
      </c>
      <c r="B5" s="418">
        <v>2</v>
      </c>
      <c r="C5" s="418">
        <v>3</v>
      </c>
      <c r="D5" s="418">
        <v>4</v>
      </c>
      <c r="E5" s="418">
        <v>5</v>
      </c>
    </row>
    <row r="6" spans="1:5" ht="18" customHeight="1">
      <c r="A6" s="321">
        <v>1</v>
      </c>
      <c r="B6" s="200" t="s">
        <v>336</v>
      </c>
      <c r="C6" s="321" t="s">
        <v>32</v>
      </c>
      <c r="D6" s="38">
        <v>-51</v>
      </c>
      <c r="E6" s="321" t="s">
        <v>32</v>
      </c>
    </row>
    <row r="7" spans="1:5" ht="33" customHeight="1">
      <c r="A7" s="321">
        <v>2</v>
      </c>
      <c r="B7" s="200" t="s">
        <v>344</v>
      </c>
      <c r="C7" s="321" t="s">
        <v>32</v>
      </c>
      <c r="D7" s="38">
        <f>D12-D6</f>
        <v>23</v>
      </c>
      <c r="E7" s="321" t="s">
        <v>32</v>
      </c>
    </row>
    <row r="8" spans="1:5" ht="18" customHeight="1">
      <c r="A8" s="321">
        <v>3</v>
      </c>
      <c r="B8" s="200" t="s">
        <v>338</v>
      </c>
      <c r="C8" s="321" t="s">
        <v>32</v>
      </c>
      <c r="D8" s="321" t="s">
        <v>32</v>
      </c>
      <c r="E8" s="321" t="s">
        <v>32</v>
      </c>
    </row>
    <row r="9" spans="1:5" ht="18" customHeight="1">
      <c r="A9" s="321">
        <v>4</v>
      </c>
      <c r="B9" s="200" t="s">
        <v>339</v>
      </c>
      <c r="C9" s="321" t="s">
        <v>32</v>
      </c>
      <c r="D9" s="321" t="s">
        <v>32</v>
      </c>
      <c r="E9" s="321" t="s">
        <v>32</v>
      </c>
    </row>
    <row r="10" spans="1:5" ht="18" customHeight="1">
      <c r="A10" s="321">
        <v>5</v>
      </c>
      <c r="B10" s="200" t="s">
        <v>117</v>
      </c>
      <c r="C10" s="321" t="s">
        <v>32</v>
      </c>
      <c r="D10" s="321" t="s">
        <v>32</v>
      </c>
      <c r="E10" s="321" t="s">
        <v>32</v>
      </c>
    </row>
    <row r="11" spans="1:5" ht="18" customHeight="1">
      <c r="A11" s="321">
        <v>6</v>
      </c>
      <c r="B11" s="200" t="s">
        <v>340</v>
      </c>
      <c r="C11" s="321" t="s">
        <v>32</v>
      </c>
      <c r="D11" s="321" t="s">
        <v>32</v>
      </c>
      <c r="E11" s="321" t="s">
        <v>32</v>
      </c>
    </row>
    <row r="12" spans="1:5" ht="18" customHeight="1">
      <c r="A12" s="321">
        <v>7</v>
      </c>
      <c r="B12" s="200" t="s">
        <v>345</v>
      </c>
      <c r="C12" s="321" t="s">
        <v>32</v>
      </c>
      <c r="D12" s="38">
        <v>-28</v>
      </c>
      <c r="E12" s="321" t="s">
        <v>32</v>
      </c>
    </row>
    <row r="106" spans="1:1">
      <c r="A106" s="16" t="s">
        <v>17</v>
      </c>
    </row>
  </sheetData>
  <mergeCells count="1">
    <mergeCell ref="A2:E2"/>
  </mergeCells>
  <pageMargins left="0.78740157480314965" right="0.70866141732283472" top="0.74803149606299213" bottom="0.74803149606299213" header="0.31496062992125984" footer="0.31496062992125984"/>
  <pageSetup paperSize="9" scale="90" orientation="portrait" verticalDpi="0" r:id="rId1"/>
</worksheet>
</file>

<file path=xl/worksheets/sheet36.xml><?xml version="1.0" encoding="utf-8"?>
<worksheet xmlns="http://schemas.openxmlformats.org/spreadsheetml/2006/main" xmlns:r="http://schemas.openxmlformats.org/officeDocument/2006/relationships">
  <sheetPr>
    <tabColor rgb="FF7030A0"/>
  </sheetPr>
  <dimension ref="A1:E105"/>
  <sheetViews>
    <sheetView workbookViewId="0">
      <selection sqref="A1:E13"/>
    </sheetView>
  </sheetViews>
  <sheetFormatPr defaultRowHeight="13.5"/>
  <cols>
    <col min="1" max="1" width="4.625" customWidth="1"/>
    <col min="2" max="2" width="47.875" customWidth="1"/>
    <col min="3" max="3" width="11.75" customWidth="1"/>
    <col min="4" max="5" width="10.75" customWidth="1"/>
    <col min="256" max="256" width="4.625" customWidth="1"/>
    <col min="257" max="257" width="47.875" customWidth="1"/>
    <col min="258" max="258" width="11.75" customWidth="1"/>
    <col min="259" max="261" width="10.75" customWidth="1"/>
    <col min="512" max="512" width="4.625" customWidth="1"/>
    <col min="513" max="513" width="47.875" customWidth="1"/>
    <col min="514" max="514" width="11.75" customWidth="1"/>
    <col min="515" max="517" width="10.75" customWidth="1"/>
    <col min="768" max="768" width="4.625" customWidth="1"/>
    <col min="769" max="769" width="47.875" customWidth="1"/>
    <col min="770" max="770" width="11.75" customWidth="1"/>
    <col min="771" max="773" width="10.75" customWidth="1"/>
    <col min="1024" max="1024" width="4.625" customWidth="1"/>
    <col min="1025" max="1025" width="47.875" customWidth="1"/>
    <col min="1026" max="1026" width="11.75" customWidth="1"/>
    <col min="1027" max="1029" width="10.75" customWidth="1"/>
    <col min="1280" max="1280" width="4.625" customWidth="1"/>
    <col min="1281" max="1281" width="47.875" customWidth="1"/>
    <col min="1282" max="1282" width="11.75" customWidth="1"/>
    <col min="1283" max="1285" width="10.75" customWidth="1"/>
    <col min="1536" max="1536" width="4.625" customWidth="1"/>
    <col min="1537" max="1537" width="47.875" customWidth="1"/>
    <col min="1538" max="1538" width="11.75" customWidth="1"/>
    <col min="1539" max="1541" width="10.75" customWidth="1"/>
    <col min="1792" max="1792" width="4.625" customWidth="1"/>
    <col min="1793" max="1793" width="47.875" customWidth="1"/>
    <col min="1794" max="1794" width="11.75" customWidth="1"/>
    <col min="1795" max="1797" width="10.75" customWidth="1"/>
    <col min="2048" max="2048" width="4.625" customWidth="1"/>
    <col min="2049" max="2049" width="47.875" customWidth="1"/>
    <col min="2050" max="2050" width="11.75" customWidth="1"/>
    <col min="2051" max="2053" width="10.75" customWidth="1"/>
    <col min="2304" max="2304" width="4.625" customWidth="1"/>
    <col min="2305" max="2305" width="47.875" customWidth="1"/>
    <col min="2306" max="2306" width="11.75" customWidth="1"/>
    <col min="2307" max="2309" width="10.75" customWidth="1"/>
    <col min="2560" max="2560" width="4.625" customWidth="1"/>
    <col min="2561" max="2561" width="47.875" customWidth="1"/>
    <col min="2562" max="2562" width="11.75" customWidth="1"/>
    <col min="2563" max="2565" width="10.75" customWidth="1"/>
    <col min="2816" max="2816" width="4.625" customWidth="1"/>
    <col min="2817" max="2817" width="47.875" customWidth="1"/>
    <col min="2818" max="2818" width="11.75" customWidth="1"/>
    <col min="2819" max="2821" width="10.75" customWidth="1"/>
    <col min="3072" max="3072" width="4.625" customWidth="1"/>
    <col min="3073" max="3073" width="47.875" customWidth="1"/>
    <col min="3074" max="3074" width="11.75" customWidth="1"/>
    <col min="3075" max="3077" width="10.75" customWidth="1"/>
    <col min="3328" max="3328" width="4.625" customWidth="1"/>
    <col min="3329" max="3329" width="47.875" customWidth="1"/>
    <col min="3330" max="3330" width="11.75" customWidth="1"/>
    <col min="3331" max="3333" width="10.75" customWidth="1"/>
    <col min="3584" max="3584" width="4.625" customWidth="1"/>
    <col min="3585" max="3585" width="47.875" customWidth="1"/>
    <col min="3586" max="3586" width="11.75" customWidth="1"/>
    <col min="3587" max="3589" width="10.75" customWidth="1"/>
    <col min="3840" max="3840" width="4.625" customWidth="1"/>
    <col min="3841" max="3841" width="47.875" customWidth="1"/>
    <col min="3842" max="3842" width="11.75" customWidth="1"/>
    <col min="3843" max="3845" width="10.75" customWidth="1"/>
    <col min="4096" max="4096" width="4.625" customWidth="1"/>
    <col min="4097" max="4097" width="47.875" customWidth="1"/>
    <col min="4098" max="4098" width="11.75" customWidth="1"/>
    <col min="4099" max="4101" width="10.75" customWidth="1"/>
    <col min="4352" max="4352" width="4.625" customWidth="1"/>
    <col min="4353" max="4353" width="47.875" customWidth="1"/>
    <col min="4354" max="4354" width="11.75" customWidth="1"/>
    <col min="4355" max="4357" width="10.75" customWidth="1"/>
    <col min="4608" max="4608" width="4.625" customWidth="1"/>
    <col min="4609" max="4609" width="47.875" customWidth="1"/>
    <col min="4610" max="4610" width="11.75" customWidth="1"/>
    <col min="4611" max="4613" width="10.75" customWidth="1"/>
    <col min="4864" max="4864" width="4.625" customWidth="1"/>
    <col min="4865" max="4865" width="47.875" customWidth="1"/>
    <col min="4866" max="4866" width="11.75" customWidth="1"/>
    <col min="4867" max="4869" width="10.75" customWidth="1"/>
    <col min="5120" max="5120" width="4.625" customWidth="1"/>
    <col min="5121" max="5121" width="47.875" customWidth="1"/>
    <col min="5122" max="5122" width="11.75" customWidth="1"/>
    <col min="5123" max="5125" width="10.75" customWidth="1"/>
    <col min="5376" max="5376" width="4.625" customWidth="1"/>
    <col min="5377" max="5377" width="47.875" customWidth="1"/>
    <col min="5378" max="5378" width="11.75" customWidth="1"/>
    <col min="5379" max="5381" width="10.75" customWidth="1"/>
    <col min="5632" max="5632" width="4.625" customWidth="1"/>
    <col min="5633" max="5633" width="47.875" customWidth="1"/>
    <col min="5634" max="5634" width="11.75" customWidth="1"/>
    <col min="5635" max="5637" width="10.75" customWidth="1"/>
    <col min="5888" max="5888" width="4.625" customWidth="1"/>
    <col min="5889" max="5889" width="47.875" customWidth="1"/>
    <col min="5890" max="5890" width="11.75" customWidth="1"/>
    <col min="5891" max="5893" width="10.75" customWidth="1"/>
    <col min="6144" max="6144" width="4.625" customWidth="1"/>
    <col min="6145" max="6145" width="47.875" customWidth="1"/>
    <col min="6146" max="6146" width="11.75" customWidth="1"/>
    <col min="6147" max="6149" width="10.75" customWidth="1"/>
    <col min="6400" max="6400" width="4.625" customWidth="1"/>
    <col min="6401" max="6401" width="47.875" customWidth="1"/>
    <col min="6402" max="6402" width="11.75" customWidth="1"/>
    <col min="6403" max="6405" width="10.75" customWidth="1"/>
    <col min="6656" max="6656" width="4.625" customWidth="1"/>
    <col min="6657" max="6657" width="47.875" customWidth="1"/>
    <col min="6658" max="6658" width="11.75" customWidth="1"/>
    <col min="6659" max="6661" width="10.75" customWidth="1"/>
    <col min="6912" max="6912" width="4.625" customWidth="1"/>
    <col min="6913" max="6913" width="47.875" customWidth="1"/>
    <col min="6914" max="6914" width="11.75" customWidth="1"/>
    <col min="6915" max="6917" width="10.75" customWidth="1"/>
    <col min="7168" max="7168" width="4.625" customWidth="1"/>
    <col min="7169" max="7169" width="47.875" customWidth="1"/>
    <col min="7170" max="7170" width="11.75" customWidth="1"/>
    <col min="7171" max="7173" width="10.75" customWidth="1"/>
    <col min="7424" max="7424" width="4.625" customWidth="1"/>
    <col min="7425" max="7425" width="47.875" customWidth="1"/>
    <col min="7426" max="7426" width="11.75" customWidth="1"/>
    <col min="7427" max="7429" width="10.75" customWidth="1"/>
    <col min="7680" max="7680" width="4.625" customWidth="1"/>
    <col min="7681" max="7681" width="47.875" customWidth="1"/>
    <col min="7682" max="7682" width="11.75" customWidth="1"/>
    <col min="7683" max="7685" width="10.75" customWidth="1"/>
    <col min="7936" max="7936" width="4.625" customWidth="1"/>
    <col min="7937" max="7937" width="47.875" customWidth="1"/>
    <col min="7938" max="7938" width="11.75" customWidth="1"/>
    <col min="7939" max="7941" width="10.75" customWidth="1"/>
    <col min="8192" max="8192" width="4.625" customWidth="1"/>
    <col min="8193" max="8193" width="47.875" customWidth="1"/>
    <col min="8194" max="8194" width="11.75" customWidth="1"/>
    <col min="8195" max="8197" width="10.75" customWidth="1"/>
    <col min="8448" max="8448" width="4.625" customWidth="1"/>
    <col min="8449" max="8449" width="47.875" customWidth="1"/>
    <col min="8450" max="8450" width="11.75" customWidth="1"/>
    <col min="8451" max="8453" width="10.75" customWidth="1"/>
    <col min="8704" max="8704" width="4.625" customWidth="1"/>
    <col min="8705" max="8705" width="47.875" customWidth="1"/>
    <col min="8706" max="8706" width="11.75" customWidth="1"/>
    <col min="8707" max="8709" width="10.75" customWidth="1"/>
    <col min="8960" max="8960" width="4.625" customWidth="1"/>
    <col min="8961" max="8961" width="47.875" customWidth="1"/>
    <col min="8962" max="8962" width="11.75" customWidth="1"/>
    <col min="8963" max="8965" width="10.75" customWidth="1"/>
    <col min="9216" max="9216" width="4.625" customWidth="1"/>
    <col min="9217" max="9217" width="47.875" customWidth="1"/>
    <col min="9218" max="9218" width="11.75" customWidth="1"/>
    <col min="9219" max="9221" width="10.75" customWidth="1"/>
    <col min="9472" max="9472" width="4.625" customWidth="1"/>
    <col min="9473" max="9473" width="47.875" customWidth="1"/>
    <col min="9474" max="9474" width="11.75" customWidth="1"/>
    <col min="9475" max="9477" width="10.75" customWidth="1"/>
    <col min="9728" max="9728" width="4.625" customWidth="1"/>
    <col min="9729" max="9729" width="47.875" customWidth="1"/>
    <col min="9730" max="9730" width="11.75" customWidth="1"/>
    <col min="9731" max="9733" width="10.75" customWidth="1"/>
    <col min="9984" max="9984" width="4.625" customWidth="1"/>
    <col min="9985" max="9985" width="47.875" customWidth="1"/>
    <col min="9986" max="9986" width="11.75" customWidth="1"/>
    <col min="9987" max="9989" width="10.75" customWidth="1"/>
    <col min="10240" max="10240" width="4.625" customWidth="1"/>
    <col min="10241" max="10241" width="47.875" customWidth="1"/>
    <col min="10242" max="10242" width="11.75" customWidth="1"/>
    <col min="10243" max="10245" width="10.75" customWidth="1"/>
    <col min="10496" max="10496" width="4.625" customWidth="1"/>
    <col min="10497" max="10497" width="47.875" customWidth="1"/>
    <col min="10498" max="10498" width="11.75" customWidth="1"/>
    <col min="10499" max="10501" width="10.75" customWidth="1"/>
    <col min="10752" max="10752" width="4.625" customWidth="1"/>
    <col min="10753" max="10753" width="47.875" customWidth="1"/>
    <col min="10754" max="10754" width="11.75" customWidth="1"/>
    <col min="10755" max="10757" width="10.75" customWidth="1"/>
    <col min="11008" max="11008" width="4.625" customWidth="1"/>
    <col min="11009" max="11009" width="47.875" customWidth="1"/>
    <col min="11010" max="11010" width="11.75" customWidth="1"/>
    <col min="11011" max="11013" width="10.75" customWidth="1"/>
    <col min="11264" max="11264" width="4.625" customWidth="1"/>
    <col min="11265" max="11265" width="47.875" customWidth="1"/>
    <col min="11266" max="11266" width="11.75" customWidth="1"/>
    <col min="11267" max="11269" width="10.75" customWidth="1"/>
    <col min="11520" max="11520" width="4.625" customWidth="1"/>
    <col min="11521" max="11521" width="47.875" customWidth="1"/>
    <col min="11522" max="11522" width="11.75" customWidth="1"/>
    <col min="11523" max="11525" width="10.75" customWidth="1"/>
    <col min="11776" max="11776" width="4.625" customWidth="1"/>
    <col min="11777" max="11777" width="47.875" customWidth="1"/>
    <col min="11778" max="11778" width="11.75" customWidth="1"/>
    <col min="11779" max="11781" width="10.75" customWidth="1"/>
    <col min="12032" max="12032" width="4.625" customWidth="1"/>
    <col min="12033" max="12033" width="47.875" customWidth="1"/>
    <col min="12034" max="12034" width="11.75" customWidth="1"/>
    <col min="12035" max="12037" width="10.75" customWidth="1"/>
    <col min="12288" max="12288" width="4.625" customWidth="1"/>
    <col min="12289" max="12289" width="47.875" customWidth="1"/>
    <col min="12290" max="12290" width="11.75" customWidth="1"/>
    <col min="12291" max="12293" width="10.75" customWidth="1"/>
    <col min="12544" max="12544" width="4.625" customWidth="1"/>
    <col min="12545" max="12545" width="47.875" customWidth="1"/>
    <col min="12546" max="12546" width="11.75" customWidth="1"/>
    <col min="12547" max="12549" width="10.75" customWidth="1"/>
    <col min="12800" max="12800" width="4.625" customWidth="1"/>
    <col min="12801" max="12801" width="47.875" customWidth="1"/>
    <col min="12802" max="12802" width="11.75" customWidth="1"/>
    <col min="12803" max="12805" width="10.75" customWidth="1"/>
    <col min="13056" max="13056" width="4.625" customWidth="1"/>
    <col min="13057" max="13057" width="47.875" customWidth="1"/>
    <col min="13058" max="13058" width="11.75" customWidth="1"/>
    <col min="13059" max="13061" width="10.75" customWidth="1"/>
    <col min="13312" max="13312" width="4.625" customWidth="1"/>
    <col min="13313" max="13313" width="47.875" customWidth="1"/>
    <col min="13314" max="13314" width="11.75" customWidth="1"/>
    <col min="13315" max="13317" width="10.75" customWidth="1"/>
    <col min="13568" max="13568" width="4.625" customWidth="1"/>
    <col min="13569" max="13569" width="47.875" customWidth="1"/>
    <col min="13570" max="13570" width="11.75" customWidth="1"/>
    <col min="13571" max="13573" width="10.75" customWidth="1"/>
    <col min="13824" max="13824" width="4.625" customWidth="1"/>
    <col min="13825" max="13825" width="47.875" customWidth="1"/>
    <col min="13826" max="13826" width="11.75" customWidth="1"/>
    <col min="13827" max="13829" width="10.75" customWidth="1"/>
    <col min="14080" max="14080" width="4.625" customWidth="1"/>
    <col min="14081" max="14081" width="47.875" customWidth="1"/>
    <col min="14082" max="14082" width="11.75" customWidth="1"/>
    <col min="14083" max="14085" width="10.75" customWidth="1"/>
    <col min="14336" max="14336" width="4.625" customWidth="1"/>
    <col min="14337" max="14337" width="47.875" customWidth="1"/>
    <col min="14338" max="14338" width="11.75" customWidth="1"/>
    <col min="14339" max="14341" width="10.75" customWidth="1"/>
    <col min="14592" max="14592" width="4.625" customWidth="1"/>
    <col min="14593" max="14593" width="47.875" customWidth="1"/>
    <col min="14594" max="14594" width="11.75" customWidth="1"/>
    <col min="14595" max="14597" width="10.75" customWidth="1"/>
    <col min="14848" max="14848" width="4.625" customWidth="1"/>
    <col min="14849" max="14849" width="47.875" customWidth="1"/>
    <col min="14850" max="14850" width="11.75" customWidth="1"/>
    <col min="14851" max="14853" width="10.75" customWidth="1"/>
    <col min="15104" max="15104" width="4.625" customWidth="1"/>
    <col min="15105" max="15105" width="47.875" customWidth="1"/>
    <col min="15106" max="15106" width="11.75" customWidth="1"/>
    <col min="15107" max="15109" width="10.75" customWidth="1"/>
    <col min="15360" max="15360" width="4.625" customWidth="1"/>
    <col min="15361" max="15361" width="47.875" customWidth="1"/>
    <col min="15362" max="15362" width="11.75" customWidth="1"/>
    <col min="15363" max="15365" width="10.75" customWidth="1"/>
    <col min="15616" max="15616" width="4.625" customWidth="1"/>
    <col min="15617" max="15617" width="47.875" customWidth="1"/>
    <col min="15618" max="15618" width="11.75" customWidth="1"/>
    <col min="15619" max="15621" width="10.75" customWidth="1"/>
    <col min="15872" max="15872" width="4.625" customWidth="1"/>
    <col min="15873" max="15873" width="47.875" customWidth="1"/>
    <col min="15874" max="15874" width="11.75" customWidth="1"/>
    <col min="15875" max="15877" width="10.75" customWidth="1"/>
    <col min="16128" max="16128" width="4.625" customWidth="1"/>
    <col min="16129" max="16129" width="47.875" customWidth="1"/>
    <col min="16130" max="16130" width="11.75" customWidth="1"/>
    <col min="16131" max="16133" width="10.75" customWidth="1"/>
  </cols>
  <sheetData>
    <row r="1" spans="1:5" ht="28.5" customHeight="1">
      <c r="A1" s="514" t="s">
        <v>1055</v>
      </c>
      <c r="B1" s="514"/>
      <c r="C1" s="514"/>
      <c r="D1" s="514"/>
      <c r="E1" s="514"/>
    </row>
    <row r="2" spans="1:5">
      <c r="E2" s="426" t="s">
        <v>0</v>
      </c>
    </row>
    <row r="3" spans="1:5" ht="63" customHeight="1">
      <c r="A3" s="96" t="s">
        <v>29</v>
      </c>
      <c r="B3" s="321" t="s">
        <v>333</v>
      </c>
      <c r="C3" s="321" t="s">
        <v>342</v>
      </c>
      <c r="D3" s="321" t="s">
        <v>343</v>
      </c>
      <c r="E3" s="321" t="s">
        <v>131</v>
      </c>
    </row>
    <row r="4" spans="1:5" s="424" customFormat="1" ht="11.25">
      <c r="A4" s="418">
        <v>1</v>
      </c>
      <c r="B4" s="418">
        <v>2</v>
      </c>
      <c r="C4" s="418">
        <v>3</v>
      </c>
      <c r="D4" s="418">
        <v>4</v>
      </c>
      <c r="E4" s="418">
        <v>5</v>
      </c>
    </row>
    <row r="5" spans="1:5" ht="18" customHeight="1">
      <c r="A5" s="321">
        <v>1</v>
      </c>
      <c r="B5" s="200" t="s">
        <v>336</v>
      </c>
      <c r="C5" s="321" t="s">
        <v>32</v>
      </c>
      <c r="D5" s="321" t="s">
        <v>32</v>
      </c>
      <c r="E5" s="321" t="s">
        <v>32</v>
      </c>
    </row>
    <row r="6" spans="1:5" ht="32.25" customHeight="1">
      <c r="A6" s="321">
        <v>2</v>
      </c>
      <c r="B6" s="200" t="s">
        <v>344</v>
      </c>
      <c r="C6" s="321" t="s">
        <v>32</v>
      </c>
      <c r="D6" s="38">
        <v>-51</v>
      </c>
      <c r="E6" s="321" t="s">
        <v>32</v>
      </c>
    </row>
    <row r="7" spans="1:5" ht="18" customHeight="1">
      <c r="A7" s="321">
        <v>3</v>
      </c>
      <c r="B7" s="200" t="s">
        <v>338</v>
      </c>
      <c r="C7" s="321" t="s">
        <v>32</v>
      </c>
      <c r="D7" s="321" t="s">
        <v>32</v>
      </c>
      <c r="E7" s="321" t="s">
        <v>32</v>
      </c>
    </row>
    <row r="8" spans="1:5" ht="18" customHeight="1">
      <c r="A8" s="321">
        <v>4</v>
      </c>
      <c r="B8" s="200" t="s">
        <v>339</v>
      </c>
      <c r="C8" s="321" t="s">
        <v>32</v>
      </c>
      <c r="D8" s="321" t="s">
        <v>32</v>
      </c>
      <c r="E8" s="321" t="s">
        <v>32</v>
      </c>
    </row>
    <row r="9" spans="1:5" ht="18" customHeight="1">
      <c r="A9" s="321">
        <v>5</v>
      </c>
      <c r="B9" s="200" t="s">
        <v>117</v>
      </c>
      <c r="C9" s="321" t="s">
        <v>32</v>
      </c>
      <c r="D9" s="321" t="s">
        <v>32</v>
      </c>
      <c r="E9" s="321" t="s">
        <v>32</v>
      </c>
    </row>
    <row r="10" spans="1:5" ht="18" customHeight="1">
      <c r="A10" s="321">
        <v>6</v>
      </c>
      <c r="B10" s="200" t="s">
        <v>340</v>
      </c>
      <c r="C10" s="321" t="s">
        <v>32</v>
      </c>
      <c r="D10" s="321" t="s">
        <v>32</v>
      </c>
      <c r="E10" s="321" t="s">
        <v>32</v>
      </c>
    </row>
    <row r="11" spans="1:5" ht="18" customHeight="1">
      <c r="A11" s="321">
        <v>7</v>
      </c>
      <c r="B11" s="200" t="s">
        <v>345</v>
      </c>
      <c r="C11" s="321" t="s">
        <v>32</v>
      </c>
      <c r="D11" s="38">
        <v>-51</v>
      </c>
      <c r="E11" s="321" t="s">
        <v>32</v>
      </c>
    </row>
    <row r="105" spans="1:1">
      <c r="A105" s="16" t="s">
        <v>17</v>
      </c>
    </row>
  </sheetData>
  <mergeCells count="1">
    <mergeCell ref="A1:E1"/>
  </mergeCells>
  <pageMargins left="0.78740157480314965" right="0.70866141732283472" top="0.74803149606299213" bottom="0.74803149606299213" header="0.31496062992125984" footer="0.31496062992125984"/>
  <pageSetup paperSize="9" scale="90" orientation="portrait" verticalDpi="0" r:id="rId1"/>
</worksheet>
</file>

<file path=xl/worksheets/sheet37.xml><?xml version="1.0" encoding="utf-8"?>
<worksheet xmlns="http://schemas.openxmlformats.org/spreadsheetml/2006/main" xmlns:r="http://schemas.openxmlformats.org/officeDocument/2006/relationships">
  <sheetPr>
    <tabColor rgb="FF7030A0"/>
  </sheetPr>
  <dimension ref="A1:E105"/>
  <sheetViews>
    <sheetView zoomScale="121" zoomScaleNormal="121" workbookViewId="0">
      <selection sqref="A1:F18"/>
    </sheetView>
  </sheetViews>
  <sheetFormatPr defaultColWidth="10.75" defaultRowHeight="12.75"/>
  <cols>
    <col min="1" max="1" width="5.5" style="1" customWidth="1"/>
    <col min="2" max="2" width="31.5" style="1" customWidth="1"/>
    <col min="3" max="3" width="15.5" style="1" bestFit="1" customWidth="1"/>
    <col min="4" max="16384" width="10.75" style="1"/>
  </cols>
  <sheetData>
    <row r="1" spans="1:5">
      <c r="A1" s="27"/>
    </row>
    <row r="2" spans="1:5">
      <c r="A2" s="53" t="s">
        <v>1056</v>
      </c>
      <c r="B2" s="3"/>
      <c r="C2" s="3"/>
      <c r="D2" s="3"/>
    </row>
    <row r="3" spans="1:5" ht="16.5" customHeight="1">
      <c r="A3" s="53"/>
      <c r="B3" s="3"/>
      <c r="C3" s="3"/>
      <c r="E3" s="442" t="s">
        <v>0</v>
      </c>
    </row>
    <row r="4" spans="1:5" ht="18" customHeight="1">
      <c r="A4" s="8" t="s">
        <v>29</v>
      </c>
      <c r="B4" s="8" t="s">
        <v>30</v>
      </c>
      <c r="C4" s="51" t="s">
        <v>4</v>
      </c>
      <c r="D4" s="50" t="s">
        <v>5</v>
      </c>
      <c r="E4" s="50" t="s">
        <v>6</v>
      </c>
    </row>
    <row r="5" spans="1:5" s="36" customFormat="1" ht="11.25">
      <c r="A5" s="428">
        <v>1</v>
      </c>
      <c r="B5" s="428">
        <v>2</v>
      </c>
      <c r="C5" s="443">
        <v>3</v>
      </c>
      <c r="D5" s="420">
        <v>4</v>
      </c>
      <c r="E5" s="420">
        <v>5</v>
      </c>
    </row>
    <row r="6" spans="1:5" ht="35.25" customHeight="1">
      <c r="A6" s="8">
        <v>1</v>
      </c>
      <c r="B6" s="26" t="s">
        <v>144</v>
      </c>
      <c r="C6" s="38">
        <v>65856.014289999992</v>
      </c>
      <c r="D6" s="38">
        <v>175199</v>
      </c>
      <c r="E6" s="38">
        <v>976.43011999999999</v>
      </c>
    </row>
    <row r="7" spans="1:5" ht="18" customHeight="1">
      <c r="A7" s="8">
        <v>2</v>
      </c>
      <c r="B7" s="26" t="s">
        <v>143</v>
      </c>
      <c r="C7" s="31">
        <v>0</v>
      </c>
      <c r="D7" s="31">
        <v>0</v>
      </c>
      <c r="E7" s="31">
        <v>0</v>
      </c>
    </row>
    <row r="8" spans="1:5" ht="18" customHeight="1">
      <c r="A8" s="8" t="s">
        <v>142</v>
      </c>
      <c r="B8" s="26" t="s">
        <v>137</v>
      </c>
      <c r="C8" s="31">
        <v>0</v>
      </c>
      <c r="D8" s="31">
        <v>0</v>
      </c>
      <c r="E8" s="31">
        <v>0</v>
      </c>
    </row>
    <row r="9" spans="1:5" ht="18" customHeight="1">
      <c r="A9" s="8" t="s">
        <v>141</v>
      </c>
      <c r="B9" s="26" t="s">
        <v>135</v>
      </c>
      <c r="C9" s="31">
        <v>0</v>
      </c>
      <c r="D9" s="31">
        <v>0</v>
      </c>
      <c r="E9" s="31">
        <v>0</v>
      </c>
    </row>
    <row r="10" spans="1:5" ht="34.5" customHeight="1">
      <c r="A10" s="8">
        <v>3</v>
      </c>
      <c r="B10" s="26" t="s">
        <v>140</v>
      </c>
      <c r="C10" s="31">
        <v>0</v>
      </c>
      <c r="D10" s="31">
        <v>0</v>
      </c>
      <c r="E10" s="31">
        <v>0</v>
      </c>
    </row>
    <row r="11" spans="1:5" ht="18" customHeight="1">
      <c r="A11" s="8">
        <v>4</v>
      </c>
      <c r="B11" s="26" t="s">
        <v>139</v>
      </c>
      <c r="C11" s="38">
        <v>239790</v>
      </c>
      <c r="D11" s="38">
        <v>303684</v>
      </c>
      <c r="E11" s="38">
        <v>354337.47655000002</v>
      </c>
    </row>
    <row r="12" spans="1:5" ht="18" customHeight="1">
      <c r="A12" s="8" t="s">
        <v>138</v>
      </c>
      <c r="B12" s="26" t="s">
        <v>137</v>
      </c>
      <c r="C12" s="31">
        <v>0</v>
      </c>
      <c r="D12" s="31">
        <v>0</v>
      </c>
      <c r="E12" s="31">
        <v>0</v>
      </c>
    </row>
    <row r="13" spans="1:5" ht="18" customHeight="1">
      <c r="A13" s="8" t="s">
        <v>136</v>
      </c>
      <c r="B13" s="26" t="s">
        <v>135</v>
      </c>
      <c r="C13" s="38">
        <v>239790</v>
      </c>
      <c r="D13" s="38">
        <v>303684</v>
      </c>
      <c r="E13" s="38">
        <v>354337.47655000002</v>
      </c>
    </row>
    <row r="14" spans="1:5" ht="18" customHeight="1">
      <c r="A14" s="8">
        <v>5</v>
      </c>
      <c r="B14" s="26" t="s">
        <v>134</v>
      </c>
      <c r="C14" s="31">
        <v>0</v>
      </c>
      <c r="D14" s="31">
        <v>0</v>
      </c>
      <c r="E14" s="31">
        <v>0</v>
      </c>
    </row>
    <row r="15" spans="1:5" ht="18" customHeight="1">
      <c r="A15" s="8">
        <v>6</v>
      </c>
      <c r="B15" s="26" t="s">
        <v>133</v>
      </c>
      <c r="C15" s="38">
        <v>305646.01428999996</v>
      </c>
      <c r="D15" s="38">
        <v>478883</v>
      </c>
      <c r="E15" s="38">
        <v>355313.90667</v>
      </c>
    </row>
    <row r="16" spans="1:5">
      <c r="A16" s="27"/>
      <c r="B16" s="2"/>
      <c r="C16" s="48"/>
      <c r="D16" s="2"/>
    </row>
    <row r="17" spans="1:4">
      <c r="A17" s="27"/>
      <c r="B17" s="2"/>
      <c r="C17" s="2"/>
      <c r="D17" s="2"/>
    </row>
    <row r="105" spans="1:1">
      <c r="A105" s="16" t="s">
        <v>17</v>
      </c>
    </row>
  </sheetData>
  <sheetProtection selectLockedCells="1" selectUnlockedCells="1"/>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sheetPr>
    <tabColor rgb="FF7030A0"/>
  </sheetPr>
  <dimension ref="A1:E88"/>
  <sheetViews>
    <sheetView workbookViewId="0">
      <selection sqref="A1:F19"/>
    </sheetView>
  </sheetViews>
  <sheetFormatPr defaultColWidth="10.75" defaultRowHeight="13.5"/>
  <cols>
    <col min="1" max="1" width="6.25" customWidth="1"/>
    <col min="2" max="2" width="28.75" customWidth="1"/>
    <col min="4" max="5" width="11.875" bestFit="1" customWidth="1"/>
  </cols>
  <sheetData>
    <row r="1" spans="1:5">
      <c r="A1" s="1"/>
      <c r="B1" s="1"/>
      <c r="C1" s="1"/>
      <c r="D1" s="1"/>
    </row>
    <row r="2" spans="1:5">
      <c r="A2" s="3" t="s">
        <v>1057</v>
      </c>
      <c r="B2" s="3"/>
      <c r="C2" s="3"/>
      <c r="D2" s="3"/>
    </row>
    <row r="3" spans="1:5">
      <c r="A3" s="3"/>
      <c r="B3" s="3"/>
      <c r="C3" s="3"/>
      <c r="D3" s="3"/>
    </row>
    <row r="4" spans="1:5">
      <c r="A4" s="1" t="s">
        <v>1058</v>
      </c>
      <c r="B4" s="3"/>
      <c r="C4" s="3"/>
      <c r="D4" s="3"/>
    </row>
    <row r="5" spans="1:5">
      <c r="A5" s="1"/>
      <c r="B5" s="1"/>
      <c r="C5" s="1"/>
      <c r="E5" s="442" t="s">
        <v>0</v>
      </c>
    </row>
    <row r="6" spans="1:5" ht="19.5" customHeight="1">
      <c r="A6" s="410" t="s">
        <v>29</v>
      </c>
      <c r="B6" s="410" t="s">
        <v>30</v>
      </c>
      <c r="C6" s="405" t="s">
        <v>4</v>
      </c>
      <c r="D6" s="405" t="s">
        <v>5</v>
      </c>
      <c r="E6" s="404" t="s">
        <v>6</v>
      </c>
    </row>
    <row r="7" spans="1:5" s="424" customFormat="1" ht="11.25">
      <c r="A7" s="420">
        <v>1</v>
      </c>
      <c r="B7" s="420">
        <v>2</v>
      </c>
      <c r="C7" s="420">
        <v>3</v>
      </c>
      <c r="D7" s="420">
        <v>4</v>
      </c>
      <c r="E7" s="420">
        <v>5</v>
      </c>
    </row>
    <row r="8" spans="1:5" ht="21.75" customHeight="1">
      <c r="A8" s="227">
        <v>1</v>
      </c>
      <c r="B8" s="227" t="s">
        <v>853</v>
      </c>
      <c r="C8" s="38">
        <v>255</v>
      </c>
      <c r="D8" s="38">
        <v>408</v>
      </c>
      <c r="E8" s="38">
        <v>77</v>
      </c>
    </row>
    <row r="9" spans="1:5" ht="18" customHeight="1">
      <c r="A9" s="227" t="s">
        <v>33</v>
      </c>
      <c r="B9" s="227" t="s">
        <v>575</v>
      </c>
      <c r="C9" s="38">
        <v>255</v>
      </c>
      <c r="D9" s="38">
        <v>408</v>
      </c>
      <c r="E9" s="38">
        <v>77</v>
      </c>
    </row>
    <row r="10" spans="1:5" ht="18" customHeight="1">
      <c r="A10" s="227" t="s">
        <v>35</v>
      </c>
      <c r="B10" s="227" t="s">
        <v>854</v>
      </c>
      <c r="C10" s="439">
        <v>0</v>
      </c>
      <c r="D10" s="439">
        <v>0</v>
      </c>
      <c r="E10" s="439">
        <v>0</v>
      </c>
    </row>
    <row r="11" spans="1:5" ht="18" customHeight="1">
      <c r="A11" s="227">
        <v>2</v>
      </c>
      <c r="B11" s="227" t="s">
        <v>855</v>
      </c>
      <c r="C11" s="38">
        <v>225111</v>
      </c>
      <c r="D11" s="38">
        <v>128062</v>
      </c>
      <c r="E11" s="38">
        <v>36739</v>
      </c>
    </row>
    <row r="12" spans="1:5" ht="18" customHeight="1">
      <c r="A12" s="227" t="s">
        <v>142</v>
      </c>
      <c r="B12" s="227" t="s">
        <v>575</v>
      </c>
      <c r="C12" s="38">
        <v>68773</v>
      </c>
      <c r="D12" s="38">
        <v>18217</v>
      </c>
      <c r="E12" s="38">
        <v>20877</v>
      </c>
    </row>
    <row r="13" spans="1:5" ht="18" customHeight="1">
      <c r="A13" s="227" t="s">
        <v>141</v>
      </c>
      <c r="B13" s="227" t="s">
        <v>854</v>
      </c>
      <c r="C13" s="38">
        <v>156338</v>
      </c>
      <c r="D13" s="38">
        <v>109845</v>
      </c>
      <c r="E13" s="38">
        <v>15862</v>
      </c>
    </row>
    <row r="14" spans="1:5" ht="18" customHeight="1">
      <c r="A14" s="227">
        <v>3</v>
      </c>
      <c r="B14" s="227" t="s">
        <v>856</v>
      </c>
      <c r="C14" s="38">
        <v>887388</v>
      </c>
      <c r="D14" s="38">
        <v>547322</v>
      </c>
      <c r="E14" s="38">
        <v>240650</v>
      </c>
    </row>
    <row r="15" spans="1:5" ht="18" customHeight="1">
      <c r="A15" s="227" t="s">
        <v>22</v>
      </c>
      <c r="B15" s="227" t="s">
        <v>575</v>
      </c>
      <c r="C15" s="38">
        <v>56444</v>
      </c>
      <c r="D15" s="38">
        <v>37891</v>
      </c>
      <c r="E15" s="38">
        <v>17228</v>
      </c>
    </row>
    <row r="16" spans="1:5" ht="18" customHeight="1">
      <c r="A16" s="227" t="s">
        <v>24</v>
      </c>
      <c r="B16" s="227" t="s">
        <v>854</v>
      </c>
      <c r="C16" s="38">
        <v>830944</v>
      </c>
      <c r="D16" s="38">
        <v>509431</v>
      </c>
      <c r="E16" s="38">
        <v>223422</v>
      </c>
    </row>
    <row r="17" spans="1:5" ht="18" customHeight="1">
      <c r="A17" s="227">
        <v>4</v>
      </c>
      <c r="B17" s="227" t="s">
        <v>857</v>
      </c>
      <c r="C17" s="38">
        <v>1112754</v>
      </c>
      <c r="D17" s="38">
        <v>675792</v>
      </c>
      <c r="E17" s="38">
        <v>277466</v>
      </c>
    </row>
    <row r="88" spans="1:1">
      <c r="A88" s="16" t="s">
        <v>17</v>
      </c>
    </row>
  </sheetData>
  <sheetProtection selectLockedCells="1" selectUnlockedCells="1"/>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sheetPr>
    <tabColor rgb="FF7030A0"/>
  </sheetPr>
  <dimension ref="A2:H92"/>
  <sheetViews>
    <sheetView workbookViewId="0">
      <selection activeCell="B22" sqref="B22"/>
    </sheetView>
  </sheetViews>
  <sheetFormatPr defaultColWidth="10.75" defaultRowHeight="12.75"/>
  <cols>
    <col min="1" max="1" width="5.5" style="1" customWidth="1"/>
    <col min="2" max="2" width="32" style="1" customWidth="1"/>
    <col min="3" max="4" width="8.125" style="1" customWidth="1"/>
    <col min="5" max="5" width="11.875" style="1" customWidth="1"/>
    <col min="6" max="16384" width="10.75" style="1"/>
  </cols>
  <sheetData>
    <row r="2" spans="1:8">
      <c r="A2" s="1" t="s">
        <v>1059</v>
      </c>
    </row>
    <row r="3" spans="1:8">
      <c r="G3" s="52"/>
      <c r="H3" s="442" t="s">
        <v>0</v>
      </c>
    </row>
    <row r="4" spans="1:8" ht="18.75" customHeight="1">
      <c r="A4" s="489" t="s">
        <v>29</v>
      </c>
      <c r="B4" s="489" t="s">
        <v>858</v>
      </c>
      <c r="C4" s="489" t="s">
        <v>4</v>
      </c>
      <c r="D4" s="489"/>
      <c r="E4" s="489" t="s">
        <v>5</v>
      </c>
      <c r="F4" s="489"/>
      <c r="G4" s="489" t="s">
        <v>6</v>
      </c>
      <c r="H4" s="489"/>
    </row>
    <row r="5" spans="1:8" ht="18.75" customHeight="1">
      <c r="A5" s="489"/>
      <c r="B5" s="489"/>
      <c r="C5" s="405" t="s">
        <v>859</v>
      </c>
      <c r="D5" s="405" t="s">
        <v>860</v>
      </c>
      <c r="E5" s="405" t="s">
        <v>859</v>
      </c>
      <c r="F5" s="405" t="s">
        <v>860</v>
      </c>
      <c r="G5" s="405" t="s">
        <v>859</v>
      </c>
      <c r="H5" s="405" t="s">
        <v>860</v>
      </c>
    </row>
    <row r="6" spans="1:8" s="36" customFormat="1" ht="11.25">
      <c r="A6" s="420">
        <v>1</v>
      </c>
      <c r="B6" s="420">
        <v>2</v>
      </c>
      <c r="C6" s="420">
        <v>3</v>
      </c>
      <c r="D6" s="420">
        <v>4</v>
      </c>
      <c r="E6" s="420">
        <v>5</v>
      </c>
      <c r="F6" s="420">
        <v>6</v>
      </c>
      <c r="G6" s="420">
        <v>7</v>
      </c>
      <c r="H6" s="420">
        <v>8</v>
      </c>
    </row>
    <row r="7" spans="1:8" ht="46.5" customHeight="1">
      <c r="A7" s="445">
        <v>1</v>
      </c>
      <c r="B7" s="330" t="s">
        <v>861</v>
      </c>
      <c r="C7" s="49">
        <v>255</v>
      </c>
      <c r="D7" s="290">
        <v>2.2916119517353046E-4</v>
      </c>
      <c r="E7" s="49">
        <v>408</v>
      </c>
      <c r="F7" s="291">
        <v>6.0373606079977267E-4</v>
      </c>
      <c r="G7" s="49">
        <v>77</v>
      </c>
      <c r="H7" s="291">
        <v>2.7751185140544851E-4</v>
      </c>
    </row>
    <row r="8" spans="1:8" ht="18" customHeight="1">
      <c r="A8" s="445">
        <v>2</v>
      </c>
      <c r="B8" s="330" t="s">
        <v>848</v>
      </c>
      <c r="C8" s="49">
        <v>2455</v>
      </c>
      <c r="D8" s="290">
        <v>2.2062381731412445E-3</v>
      </c>
      <c r="E8" s="49">
        <v>3700</v>
      </c>
      <c r="F8" s="291">
        <v>5.4750574141155858E-3</v>
      </c>
      <c r="G8" s="49">
        <v>1775.0263600000001</v>
      </c>
      <c r="H8" s="291">
        <v>6.3972837851568069E-3</v>
      </c>
    </row>
    <row r="9" spans="1:8" ht="25.5">
      <c r="A9" s="445">
        <v>3</v>
      </c>
      <c r="B9" s="330" t="s">
        <v>849</v>
      </c>
      <c r="C9" s="49">
        <v>26553</v>
      </c>
      <c r="D9" s="290">
        <v>2.3862420452716686E-2</v>
      </c>
      <c r="E9" s="49">
        <v>2308</v>
      </c>
      <c r="F9" s="291">
        <v>3.4152520302104788E-3</v>
      </c>
      <c r="G9" s="49">
        <v>552.71498999999994</v>
      </c>
      <c r="H9" s="291">
        <v>1.9920124697979731E-3</v>
      </c>
    </row>
    <row r="10" spans="1:8" ht="18" customHeight="1">
      <c r="A10" s="445">
        <v>4</v>
      </c>
      <c r="B10" s="330" t="s">
        <v>850</v>
      </c>
      <c r="C10" s="49">
        <v>61294</v>
      </c>
      <c r="D10" s="290">
        <v>5.5083161948887752E-2</v>
      </c>
      <c r="E10" s="49">
        <v>98157</v>
      </c>
      <c r="F10" s="291">
        <v>0.14524735421549825</v>
      </c>
      <c r="G10" s="49">
        <v>1859.84566</v>
      </c>
      <c r="H10" s="291">
        <v>6.7029767848699774E-3</v>
      </c>
    </row>
    <row r="11" spans="1:8" ht="18" customHeight="1">
      <c r="A11" s="445">
        <v>5</v>
      </c>
      <c r="B11" s="330" t="s">
        <v>862</v>
      </c>
      <c r="C11" s="49">
        <v>130560.26926999999</v>
      </c>
      <c r="D11" s="290">
        <v>0.11733077391408298</v>
      </c>
      <c r="E11" s="49">
        <v>19171</v>
      </c>
      <c r="F11" s="291">
        <v>2.8368196131354027E-2</v>
      </c>
      <c r="G11" s="49">
        <v>30721</v>
      </c>
      <c r="H11" s="291">
        <v>0.11072002061073744</v>
      </c>
    </row>
    <row r="12" spans="1:8" ht="18" customHeight="1">
      <c r="A12" s="445">
        <v>6</v>
      </c>
      <c r="B12" s="330" t="s">
        <v>851</v>
      </c>
      <c r="C12" s="49">
        <v>831</v>
      </c>
      <c r="D12" s="290">
        <v>7.4679589485962278E-4</v>
      </c>
      <c r="E12" s="49">
        <v>257</v>
      </c>
      <c r="F12" s="291">
        <v>3.8029452849397448E-4</v>
      </c>
      <c r="G12" s="49">
        <v>191.48333</v>
      </c>
      <c r="H12" s="291">
        <v>6.9011549898156433E-4</v>
      </c>
    </row>
    <row r="13" spans="1:8" ht="18" customHeight="1">
      <c r="A13" s="445">
        <v>7</v>
      </c>
      <c r="B13" s="330" t="s">
        <v>863</v>
      </c>
      <c r="C13" s="49">
        <v>887387.57113000005</v>
      </c>
      <c r="D13" s="290">
        <v>0.79746978973445926</v>
      </c>
      <c r="E13" s="49">
        <v>547322</v>
      </c>
      <c r="F13" s="291">
        <v>0.80989712811042447</v>
      </c>
      <c r="G13" s="49">
        <v>240650.39117999998</v>
      </c>
      <c r="H13" s="291">
        <v>0.86731604672476892</v>
      </c>
    </row>
    <row r="14" spans="1:8" ht="18" customHeight="1">
      <c r="A14" s="445">
        <v>8</v>
      </c>
      <c r="B14" s="330" t="s">
        <v>430</v>
      </c>
      <c r="C14" s="49">
        <v>3418</v>
      </c>
      <c r="D14" s="290">
        <v>3.07165868667893E-3</v>
      </c>
      <c r="E14" s="49">
        <v>4469</v>
      </c>
      <c r="F14" s="291">
        <v>6.6129815091033927E-3</v>
      </c>
      <c r="G14" s="49">
        <v>1638.1660199999999</v>
      </c>
      <c r="H14" s="291">
        <v>5.9040322742817519E-3</v>
      </c>
    </row>
    <row r="15" spans="1:8" ht="18" customHeight="1">
      <c r="A15" s="445">
        <v>9</v>
      </c>
      <c r="B15" s="330" t="s">
        <v>864</v>
      </c>
      <c r="C15" s="49">
        <v>1112753.8404000001</v>
      </c>
      <c r="D15" s="292">
        <v>1</v>
      </c>
      <c r="E15" s="49">
        <v>675792</v>
      </c>
      <c r="F15" s="293">
        <v>1</v>
      </c>
      <c r="G15" s="49">
        <v>277465.62754000002</v>
      </c>
      <c r="H15" s="293">
        <v>1</v>
      </c>
    </row>
    <row r="16" spans="1:8">
      <c r="A16" s="286"/>
      <c r="B16" s="285"/>
      <c r="C16" s="294"/>
      <c r="D16" s="295"/>
      <c r="E16" s="294"/>
      <c r="F16" s="296"/>
      <c r="G16" s="294"/>
      <c r="H16" s="296"/>
    </row>
    <row r="92" spans="1:1">
      <c r="A92" s="16" t="s">
        <v>17</v>
      </c>
    </row>
  </sheetData>
  <sheetProtection selectLockedCells="1" selectUnlockedCells="1"/>
  <mergeCells count="5">
    <mergeCell ref="A4:A5"/>
    <mergeCell ref="B4:B5"/>
    <mergeCell ref="C4:D4"/>
    <mergeCell ref="E4:F4"/>
    <mergeCell ref="G4:H4"/>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K105"/>
  <sheetViews>
    <sheetView workbookViewId="0">
      <selection sqref="A1:K1"/>
    </sheetView>
  </sheetViews>
  <sheetFormatPr defaultColWidth="10.75" defaultRowHeight="12.75"/>
  <cols>
    <col min="1" max="1" width="44.5" style="2" customWidth="1"/>
    <col min="2" max="2" width="8" style="2" customWidth="1"/>
    <col min="3" max="3" width="10.125" style="2" customWidth="1"/>
    <col min="4" max="4" width="13.25" style="2" customWidth="1"/>
    <col min="5" max="5" width="8.125" style="2" customWidth="1"/>
    <col min="6" max="6" width="10.75" style="2"/>
    <col min="7" max="7" width="11.875" style="2" customWidth="1"/>
    <col min="8" max="9" width="10.75" style="2"/>
    <col min="10" max="10" width="12.75" style="2" customWidth="1"/>
    <col min="11" max="16384" width="10.75" style="2"/>
  </cols>
  <sheetData>
    <row r="1" spans="1:11" ht="39.75" customHeight="1">
      <c r="A1" s="500" t="s">
        <v>284</v>
      </c>
      <c r="B1" s="500"/>
      <c r="C1" s="500"/>
      <c r="D1" s="500"/>
      <c r="E1" s="500"/>
      <c r="F1" s="500"/>
      <c r="G1" s="500"/>
      <c r="H1" s="500"/>
      <c r="I1" s="500"/>
      <c r="J1" s="500"/>
      <c r="K1" s="500"/>
    </row>
    <row r="2" spans="1:11">
      <c r="A2" s="121"/>
      <c r="B2" s="121"/>
      <c r="C2" s="122"/>
      <c r="F2" s="123"/>
      <c r="G2" s="123"/>
      <c r="H2" s="123"/>
      <c r="I2" s="123"/>
      <c r="K2" s="109" t="s">
        <v>0</v>
      </c>
    </row>
    <row r="3" spans="1:11" ht="51" customHeight="1">
      <c r="A3" s="381" t="s">
        <v>30</v>
      </c>
      <c r="B3" s="381" t="s">
        <v>126</v>
      </c>
      <c r="C3" s="84" t="s">
        <v>208</v>
      </c>
      <c r="D3" s="84" t="s">
        <v>209</v>
      </c>
      <c r="E3" s="84" t="s">
        <v>210</v>
      </c>
      <c r="F3" s="84" t="s">
        <v>211</v>
      </c>
      <c r="G3" s="84" t="s">
        <v>209</v>
      </c>
      <c r="H3" s="84" t="s">
        <v>212</v>
      </c>
      <c r="I3" s="85" t="s">
        <v>213</v>
      </c>
      <c r="J3" s="84" t="s">
        <v>209</v>
      </c>
      <c r="K3" s="84" t="s">
        <v>214</v>
      </c>
    </row>
    <row r="4" spans="1:11" s="419" customFormat="1" ht="11.25">
      <c r="A4" s="418">
        <v>1</v>
      </c>
      <c r="B4" s="418">
        <v>2</v>
      </c>
      <c r="C4" s="418">
        <v>3</v>
      </c>
      <c r="D4" s="418">
        <v>4</v>
      </c>
      <c r="E4" s="418">
        <v>5</v>
      </c>
      <c r="F4" s="418">
        <v>6</v>
      </c>
      <c r="G4" s="418">
        <v>7</v>
      </c>
      <c r="H4" s="418">
        <v>8</v>
      </c>
      <c r="I4" s="418">
        <v>9</v>
      </c>
      <c r="J4" s="418">
        <v>10</v>
      </c>
      <c r="K4" s="418">
        <v>11</v>
      </c>
    </row>
    <row r="5" spans="1:11" s="4" customFormat="1" ht="18" customHeight="1">
      <c r="A5" s="365" t="s">
        <v>273</v>
      </c>
      <c r="B5" s="391"/>
      <c r="C5" s="97">
        <v>3023</v>
      </c>
      <c r="D5" s="97">
        <v>-331</v>
      </c>
      <c r="E5" s="97">
        <f>C5+D5</f>
        <v>2692</v>
      </c>
      <c r="F5" s="97">
        <v>96</v>
      </c>
      <c r="G5" s="97">
        <v>182</v>
      </c>
      <c r="H5" s="97">
        <f>F5+G5</f>
        <v>278</v>
      </c>
      <c r="I5" s="97">
        <v>5415</v>
      </c>
      <c r="J5" s="97">
        <v>74</v>
      </c>
      <c r="K5" s="97">
        <f>I5+J5</f>
        <v>5489</v>
      </c>
    </row>
    <row r="6" spans="1:11" ht="18" customHeight="1">
      <c r="A6" s="200" t="s">
        <v>285</v>
      </c>
      <c r="B6" s="200"/>
      <c r="C6" s="200"/>
      <c r="D6" s="200"/>
      <c r="E6" s="235"/>
      <c r="F6" s="200"/>
      <c r="G6" s="200"/>
      <c r="H6" s="200"/>
      <c r="I6" s="200"/>
      <c r="J6" s="200"/>
      <c r="K6" s="200"/>
    </row>
    <row r="7" spans="1:11" ht="18" customHeight="1">
      <c r="A7" s="200" t="s">
        <v>286</v>
      </c>
      <c r="B7" s="110" t="s">
        <v>27</v>
      </c>
      <c r="C7" s="14" t="s">
        <v>32</v>
      </c>
      <c r="D7" s="14" t="s">
        <v>32</v>
      </c>
      <c r="E7" s="14" t="s">
        <v>32</v>
      </c>
      <c r="F7" s="14" t="s">
        <v>32</v>
      </c>
      <c r="G7" s="14" t="s">
        <v>32</v>
      </c>
      <c r="H7" s="14" t="s">
        <v>32</v>
      </c>
      <c r="I7" s="14" t="s">
        <v>32</v>
      </c>
      <c r="J7" s="14" t="s">
        <v>32</v>
      </c>
      <c r="K7" s="14" t="s">
        <v>32</v>
      </c>
    </row>
    <row r="8" spans="1:11" ht="18" customHeight="1">
      <c r="A8" s="200" t="s">
        <v>287</v>
      </c>
      <c r="B8" s="110" t="s">
        <v>27</v>
      </c>
      <c r="C8" s="14" t="s">
        <v>32</v>
      </c>
      <c r="D8" s="14" t="s">
        <v>32</v>
      </c>
      <c r="E8" s="14" t="s">
        <v>32</v>
      </c>
      <c r="F8" s="14" t="s">
        <v>32</v>
      </c>
      <c r="G8" s="14" t="s">
        <v>32</v>
      </c>
      <c r="H8" s="14" t="s">
        <v>32</v>
      </c>
      <c r="I8" s="14" t="s">
        <v>32</v>
      </c>
      <c r="J8" s="14" t="s">
        <v>32</v>
      </c>
      <c r="K8" s="14" t="s">
        <v>32</v>
      </c>
    </row>
    <row r="9" spans="1:11" ht="36" customHeight="1">
      <c r="A9" s="200" t="s">
        <v>288</v>
      </c>
      <c r="B9" s="110"/>
      <c r="C9" s="14" t="s">
        <v>32</v>
      </c>
      <c r="D9" s="14" t="s">
        <v>32</v>
      </c>
      <c r="E9" s="14" t="s">
        <v>32</v>
      </c>
      <c r="F9" s="14" t="s">
        <v>32</v>
      </c>
      <c r="G9" s="14" t="s">
        <v>32</v>
      </c>
      <c r="H9" s="14" t="s">
        <v>32</v>
      </c>
      <c r="I9" s="14" t="s">
        <v>32</v>
      </c>
      <c r="J9" s="14" t="s">
        <v>32</v>
      </c>
      <c r="K9" s="14" t="s">
        <v>32</v>
      </c>
    </row>
    <row r="10" spans="1:11" ht="39" customHeight="1">
      <c r="A10" s="200" t="s">
        <v>289</v>
      </c>
      <c r="B10" s="116"/>
      <c r="C10" s="14" t="s">
        <v>32</v>
      </c>
      <c r="D10" s="14" t="s">
        <v>32</v>
      </c>
      <c r="E10" s="14" t="s">
        <v>32</v>
      </c>
      <c r="F10" s="14" t="s">
        <v>32</v>
      </c>
      <c r="G10" s="14" t="s">
        <v>32</v>
      </c>
      <c r="H10" s="14" t="s">
        <v>32</v>
      </c>
      <c r="I10" s="14" t="s">
        <v>32</v>
      </c>
      <c r="J10" s="14" t="s">
        <v>32</v>
      </c>
      <c r="K10" s="14" t="s">
        <v>32</v>
      </c>
    </row>
    <row r="11" spans="1:11" ht="18" customHeight="1">
      <c r="A11" s="200" t="s">
        <v>290</v>
      </c>
      <c r="B11" s="110"/>
      <c r="C11" s="14" t="s">
        <v>32</v>
      </c>
      <c r="D11" s="14" t="s">
        <v>32</v>
      </c>
      <c r="E11" s="14" t="s">
        <v>32</v>
      </c>
      <c r="F11" s="14" t="s">
        <v>32</v>
      </c>
      <c r="G11" s="14" t="s">
        <v>32</v>
      </c>
      <c r="H11" s="14" t="s">
        <v>32</v>
      </c>
      <c r="I11" s="14" t="s">
        <v>32</v>
      </c>
      <c r="J11" s="14" t="s">
        <v>32</v>
      </c>
      <c r="K11" s="14" t="s">
        <v>32</v>
      </c>
    </row>
    <row r="12" spans="1:11" ht="36" customHeight="1">
      <c r="A12" s="200" t="s">
        <v>291</v>
      </c>
      <c r="B12" s="110" t="s">
        <v>27</v>
      </c>
      <c r="C12" s="14" t="s">
        <v>32</v>
      </c>
      <c r="D12" s="14" t="s">
        <v>32</v>
      </c>
      <c r="E12" s="14" t="s">
        <v>32</v>
      </c>
      <c r="F12" s="14" t="s">
        <v>32</v>
      </c>
      <c r="G12" s="14" t="s">
        <v>32</v>
      </c>
      <c r="H12" s="14" t="s">
        <v>32</v>
      </c>
      <c r="I12" s="14" t="s">
        <v>32</v>
      </c>
      <c r="J12" s="14" t="s">
        <v>32</v>
      </c>
      <c r="K12" s="14" t="s">
        <v>32</v>
      </c>
    </row>
    <row r="13" spans="1:11" s="4" customFormat="1" ht="18" customHeight="1">
      <c r="A13" s="365" t="s">
        <v>292</v>
      </c>
      <c r="B13" s="391"/>
      <c r="C13" s="14" t="s">
        <v>32</v>
      </c>
      <c r="D13" s="14" t="s">
        <v>32</v>
      </c>
      <c r="E13" s="14" t="s">
        <v>32</v>
      </c>
      <c r="F13" s="14" t="s">
        <v>32</v>
      </c>
      <c r="G13" s="14" t="s">
        <v>32</v>
      </c>
      <c r="H13" s="14" t="s">
        <v>32</v>
      </c>
      <c r="I13" s="14" t="s">
        <v>32</v>
      </c>
      <c r="J13" s="14" t="s">
        <v>32</v>
      </c>
      <c r="K13" s="14" t="s">
        <v>32</v>
      </c>
    </row>
    <row r="14" spans="1:11" s="4" customFormat="1" ht="18" customHeight="1">
      <c r="A14" s="365" t="s">
        <v>293</v>
      </c>
      <c r="B14" s="391"/>
      <c r="C14" s="97">
        <v>3023</v>
      </c>
      <c r="D14" s="97">
        <v>-331</v>
      </c>
      <c r="E14" s="97">
        <f>C14+D14</f>
        <v>2692</v>
      </c>
      <c r="F14" s="97">
        <v>96</v>
      </c>
      <c r="G14" s="97">
        <v>182</v>
      </c>
      <c r="H14" s="97">
        <f>F14+G14</f>
        <v>278</v>
      </c>
      <c r="I14" s="97">
        <v>5415</v>
      </c>
      <c r="J14" s="97">
        <v>74</v>
      </c>
      <c r="K14" s="97">
        <f>I14+J14</f>
        <v>5489</v>
      </c>
    </row>
    <row r="15" spans="1:11" ht="18" customHeight="1">
      <c r="A15" s="200"/>
      <c r="B15" s="110"/>
      <c r="C15" s="110"/>
      <c r="D15" s="110"/>
      <c r="E15" s="110"/>
      <c r="F15" s="110"/>
      <c r="G15" s="110"/>
      <c r="H15" s="110"/>
      <c r="I15" s="110"/>
      <c r="J15" s="110"/>
      <c r="K15" s="110"/>
    </row>
    <row r="16" spans="1:11" ht="18" customHeight="1">
      <c r="A16" s="200" t="s">
        <v>294</v>
      </c>
      <c r="B16" s="110"/>
      <c r="C16" s="112">
        <v>3023</v>
      </c>
      <c r="D16" s="112">
        <v>-331</v>
      </c>
      <c r="E16" s="112">
        <f>C16+D16</f>
        <v>2692</v>
      </c>
      <c r="F16" s="112">
        <v>96</v>
      </c>
      <c r="G16" s="112">
        <v>182</v>
      </c>
      <c r="H16" s="112">
        <f>F16+G16</f>
        <v>278</v>
      </c>
      <c r="I16" s="112">
        <v>5415</v>
      </c>
      <c r="J16" s="112">
        <v>74</v>
      </c>
      <c r="K16" s="112">
        <f>I16+J16</f>
        <v>5489</v>
      </c>
    </row>
    <row r="17" spans="1:11" ht="18" customHeight="1">
      <c r="A17" s="200" t="s">
        <v>275</v>
      </c>
      <c r="B17" s="110"/>
      <c r="C17" s="112">
        <v>3023</v>
      </c>
      <c r="D17" s="112">
        <v>-331</v>
      </c>
      <c r="E17" s="112">
        <f>C17+D17</f>
        <v>2692</v>
      </c>
      <c r="F17" s="112">
        <v>96</v>
      </c>
      <c r="G17" s="112">
        <v>182</v>
      </c>
      <c r="H17" s="112">
        <f>F17+G17</f>
        <v>278</v>
      </c>
      <c r="I17" s="112">
        <v>5415</v>
      </c>
      <c r="J17" s="112">
        <v>74</v>
      </c>
      <c r="K17" s="112">
        <f>I17+J17</f>
        <v>5489</v>
      </c>
    </row>
    <row r="18" spans="1:11" ht="18" customHeight="1">
      <c r="A18" s="200" t="s">
        <v>295</v>
      </c>
      <c r="B18" s="110"/>
      <c r="C18" s="14" t="s">
        <v>32</v>
      </c>
      <c r="D18" s="14" t="s">
        <v>32</v>
      </c>
      <c r="E18" s="14" t="s">
        <v>32</v>
      </c>
      <c r="F18" s="14" t="s">
        <v>32</v>
      </c>
      <c r="G18" s="14" t="s">
        <v>32</v>
      </c>
      <c r="H18" s="14" t="s">
        <v>32</v>
      </c>
      <c r="I18" s="14" t="s">
        <v>32</v>
      </c>
      <c r="J18" s="14" t="s">
        <v>32</v>
      </c>
      <c r="K18" s="14" t="s">
        <v>32</v>
      </c>
    </row>
    <row r="19" spans="1:11">
      <c r="F19" s="123"/>
      <c r="G19" s="123"/>
      <c r="H19" s="123"/>
      <c r="I19" s="123"/>
    </row>
    <row r="20" spans="1:11">
      <c r="F20" s="123"/>
      <c r="G20" s="123"/>
      <c r="H20" s="123"/>
      <c r="I20" s="123"/>
    </row>
    <row r="21" spans="1:11" ht="12.75" customHeight="1">
      <c r="A21" s="305" t="s">
        <v>249</v>
      </c>
      <c r="B21" s="78"/>
      <c r="C21" s="305"/>
      <c r="D21" s="305"/>
      <c r="E21" s="78"/>
      <c r="F21" s="78"/>
      <c r="G21" s="78"/>
      <c r="H21" s="78"/>
      <c r="I21" s="78"/>
      <c r="J21" s="78"/>
    </row>
    <row r="22" spans="1:11" ht="12.75" customHeight="1">
      <c r="A22" s="305" t="s">
        <v>880</v>
      </c>
      <c r="B22" s="305"/>
      <c r="C22" s="78"/>
      <c r="D22" s="78"/>
      <c r="E22" s="78"/>
      <c r="F22" s="78"/>
      <c r="G22" s="78"/>
      <c r="H22" s="78"/>
      <c r="I22" s="78"/>
      <c r="J22" s="78"/>
    </row>
    <row r="23" spans="1:11" ht="12.75" customHeight="1">
      <c r="A23" s="305"/>
      <c r="B23" s="305"/>
      <c r="C23" s="78"/>
      <c r="D23" s="78"/>
      <c r="E23" s="78"/>
      <c r="F23" s="78"/>
      <c r="G23" s="78"/>
      <c r="H23" s="78"/>
      <c r="I23" s="78"/>
      <c r="J23" s="78"/>
    </row>
    <row r="24" spans="1:11" ht="12.75" customHeight="1">
      <c r="A24" s="306"/>
      <c r="B24" s="78"/>
      <c r="C24" s="78"/>
      <c r="D24" s="307" t="s">
        <v>873</v>
      </c>
      <c r="E24" s="78"/>
      <c r="F24" s="78"/>
      <c r="G24" s="78"/>
      <c r="H24" s="305" t="s">
        <v>875</v>
      </c>
      <c r="I24" s="78"/>
      <c r="J24" s="78"/>
    </row>
    <row r="25" spans="1:11" ht="26.25" customHeight="1">
      <c r="A25" s="306"/>
      <c r="B25" s="78"/>
      <c r="C25" s="78"/>
      <c r="D25" s="307"/>
      <c r="E25" s="308" t="s">
        <v>27</v>
      </c>
      <c r="F25" s="305"/>
      <c r="G25" s="78"/>
      <c r="H25" s="78"/>
      <c r="I25" s="78"/>
      <c r="J25" s="78"/>
    </row>
    <row r="26" spans="1:11" ht="12.75" customHeight="1">
      <c r="A26" s="305" t="s">
        <v>878</v>
      </c>
      <c r="B26" s="78"/>
      <c r="C26" s="78"/>
      <c r="D26" s="309" t="s">
        <v>27</v>
      </c>
      <c r="E26" s="78"/>
      <c r="F26" s="78"/>
      <c r="G26" s="78"/>
      <c r="H26" s="78"/>
      <c r="I26" s="78"/>
      <c r="J26" s="78"/>
    </row>
    <row r="27" spans="1:11">
      <c r="A27" s="305" t="s">
        <v>877</v>
      </c>
      <c r="B27" s="78"/>
      <c r="C27" s="78"/>
      <c r="D27" s="307" t="s">
        <v>874</v>
      </c>
      <c r="E27" s="305"/>
      <c r="F27" s="78"/>
      <c r="G27" s="78"/>
      <c r="H27" s="305" t="s">
        <v>879</v>
      </c>
      <c r="I27" s="78"/>
      <c r="J27" s="78"/>
    </row>
    <row r="28" spans="1:11" ht="12.75" customHeight="1">
      <c r="A28" s="78"/>
      <c r="B28" s="78"/>
      <c r="C28" s="78"/>
      <c r="D28" s="78"/>
      <c r="E28" s="304"/>
      <c r="F28" s="304"/>
      <c r="G28" s="78"/>
      <c r="H28" s="78"/>
      <c r="I28" s="78"/>
      <c r="J28" s="78"/>
    </row>
    <row r="29" spans="1:11" ht="12.75" customHeight="1"/>
    <row r="105" spans="1:1">
      <c r="A105" s="22" t="s">
        <v>17</v>
      </c>
    </row>
  </sheetData>
  <sheetProtection selectLockedCells="1" selectUnlockedCells="1"/>
  <mergeCells count="1">
    <mergeCell ref="A1:K1"/>
  </mergeCells>
  <pageMargins left="0.78740157480314965" right="0.15748031496062992" top="0.98425196850393704" bottom="0.27559055118110237" header="0.15748031496062992" footer="0.19685039370078741"/>
  <pageSetup paperSize="9" scale="60" firstPageNumber="0"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sheetPr>
    <tabColor rgb="FF7030A0"/>
  </sheetPr>
  <dimension ref="A2:G106"/>
  <sheetViews>
    <sheetView topLeftCell="A14" workbookViewId="0">
      <selection activeCell="B25" sqref="B25"/>
    </sheetView>
  </sheetViews>
  <sheetFormatPr defaultColWidth="10.75" defaultRowHeight="13.5"/>
  <cols>
    <col min="1" max="1" width="5.75" style="1" customWidth="1"/>
    <col min="2" max="2" width="40.75" style="1" customWidth="1"/>
    <col min="3" max="3" width="7.5" style="1" customWidth="1"/>
    <col min="4" max="4" width="10.5" style="1" customWidth="1"/>
    <col min="5" max="6" width="9.125" style="1" customWidth="1"/>
    <col min="7" max="7" width="8.75" style="1" customWidth="1"/>
  </cols>
  <sheetData>
    <row r="2" spans="1:7">
      <c r="A2" s="3" t="s">
        <v>1141</v>
      </c>
    </row>
    <row r="3" spans="1:7">
      <c r="A3" s="3"/>
    </row>
    <row r="4" spans="1:7">
      <c r="A4" s="1" t="s">
        <v>1060</v>
      </c>
    </row>
    <row r="5" spans="1:7">
      <c r="A5" s="3"/>
      <c r="G5" s="442" t="s">
        <v>0</v>
      </c>
    </row>
    <row r="6" spans="1:7" ht="48.75" customHeight="1">
      <c r="A6" s="411" t="s">
        <v>29</v>
      </c>
      <c r="B6" s="411" t="s">
        <v>356</v>
      </c>
      <c r="C6" s="411" t="s">
        <v>126</v>
      </c>
      <c r="D6" s="411" t="s">
        <v>748</v>
      </c>
      <c r="E6" s="411" t="s">
        <v>749</v>
      </c>
      <c r="F6" s="411" t="s">
        <v>158</v>
      </c>
      <c r="G6" s="411" t="s">
        <v>67</v>
      </c>
    </row>
    <row r="7" spans="1:7" s="424" customFormat="1" ht="11.25">
      <c r="A7" s="418">
        <v>1</v>
      </c>
      <c r="B7" s="418">
        <v>2</v>
      </c>
      <c r="C7" s="418">
        <v>3</v>
      </c>
      <c r="D7" s="418">
        <v>4</v>
      </c>
      <c r="E7" s="418">
        <v>5</v>
      </c>
      <c r="F7" s="418">
        <v>6</v>
      </c>
      <c r="G7" s="418">
        <v>7</v>
      </c>
    </row>
    <row r="8" spans="1:7" ht="18" customHeight="1">
      <c r="A8" s="374">
        <v>1</v>
      </c>
      <c r="B8" s="116" t="s">
        <v>750</v>
      </c>
      <c r="C8" s="124"/>
      <c r="D8" s="260">
        <v>0</v>
      </c>
      <c r="E8" s="260">
        <v>0</v>
      </c>
      <c r="F8" s="260">
        <v>0</v>
      </c>
      <c r="G8" s="260">
        <v>0</v>
      </c>
    </row>
    <row r="9" spans="1:7" ht="18" customHeight="1">
      <c r="A9" s="374">
        <v>2</v>
      </c>
      <c r="B9" s="116" t="s">
        <v>751</v>
      </c>
      <c r="C9" s="124"/>
      <c r="D9" s="38">
        <v>12</v>
      </c>
      <c r="E9" s="260">
        <v>0</v>
      </c>
      <c r="F9" s="260">
        <v>0</v>
      </c>
      <c r="G9" s="38">
        <v>12</v>
      </c>
    </row>
    <row r="10" spans="1:7" ht="18" customHeight="1">
      <c r="A10" s="374">
        <v>3</v>
      </c>
      <c r="B10" s="116" t="s">
        <v>752</v>
      </c>
      <c r="C10" s="124"/>
      <c r="D10" s="260">
        <v>0</v>
      </c>
      <c r="E10" s="260">
        <v>0</v>
      </c>
      <c r="F10" s="260">
        <v>0</v>
      </c>
      <c r="G10" s="260">
        <v>0</v>
      </c>
    </row>
    <row r="11" spans="1:7" ht="18" customHeight="1">
      <c r="A11" s="374">
        <v>4</v>
      </c>
      <c r="B11" s="116" t="s">
        <v>753</v>
      </c>
      <c r="C11" s="124"/>
      <c r="D11" s="260">
        <v>0</v>
      </c>
      <c r="E11" s="260">
        <v>0</v>
      </c>
      <c r="F11" s="38">
        <v>26</v>
      </c>
      <c r="G11" s="38">
        <v>26</v>
      </c>
    </row>
    <row r="12" spans="1:7" ht="50.25" customHeight="1">
      <c r="A12" s="374">
        <v>5</v>
      </c>
      <c r="B12" s="116" t="s">
        <v>754</v>
      </c>
      <c r="C12" s="124"/>
      <c r="D12" s="439">
        <v>0</v>
      </c>
      <c r="E12" s="439">
        <v>0</v>
      </c>
      <c r="F12" s="38">
        <v>-26</v>
      </c>
      <c r="G12" s="38">
        <v>-26</v>
      </c>
    </row>
    <row r="13" spans="1:7" ht="18" customHeight="1">
      <c r="A13" s="374">
        <v>6</v>
      </c>
      <c r="B13" s="116" t="s">
        <v>755</v>
      </c>
      <c r="C13" s="124"/>
      <c r="D13" s="260">
        <v>0</v>
      </c>
      <c r="E13" s="260">
        <v>0</v>
      </c>
      <c r="F13" s="260">
        <v>0</v>
      </c>
      <c r="G13" s="260">
        <v>0</v>
      </c>
    </row>
    <row r="14" spans="1:7" ht="18" customHeight="1">
      <c r="A14" s="374">
        <v>7</v>
      </c>
      <c r="B14" s="116" t="s">
        <v>756</v>
      </c>
      <c r="C14" s="124"/>
      <c r="D14" s="260">
        <v>0</v>
      </c>
      <c r="E14" s="260">
        <v>0</v>
      </c>
      <c r="F14" s="260">
        <v>0</v>
      </c>
      <c r="G14" s="260">
        <v>0</v>
      </c>
    </row>
    <row r="15" spans="1:7" ht="18" customHeight="1">
      <c r="A15" s="374">
        <v>8</v>
      </c>
      <c r="B15" s="116" t="s">
        <v>117</v>
      </c>
      <c r="C15" s="124"/>
      <c r="D15" s="260">
        <v>0</v>
      </c>
      <c r="E15" s="260">
        <v>0</v>
      </c>
      <c r="F15" s="260">
        <v>0</v>
      </c>
      <c r="G15" s="260">
        <v>0</v>
      </c>
    </row>
    <row r="16" spans="1:7" ht="18" customHeight="1">
      <c r="A16" s="374">
        <v>9</v>
      </c>
      <c r="B16" s="116" t="s">
        <v>757</v>
      </c>
      <c r="C16" s="124"/>
      <c r="D16" s="260">
        <v>0</v>
      </c>
      <c r="E16" s="260">
        <v>0</v>
      </c>
      <c r="F16" s="260">
        <v>0</v>
      </c>
      <c r="G16" s="260">
        <v>0</v>
      </c>
    </row>
    <row r="17" spans="1:7" ht="18" customHeight="1">
      <c r="A17" s="374">
        <v>10</v>
      </c>
      <c r="B17" s="116" t="s">
        <v>758</v>
      </c>
      <c r="C17" s="124"/>
      <c r="D17" s="38">
        <v>12</v>
      </c>
      <c r="E17" s="260">
        <v>0</v>
      </c>
      <c r="F17" s="260">
        <v>0</v>
      </c>
      <c r="G17" s="38">
        <v>12</v>
      </c>
    </row>
    <row r="21" spans="1:7">
      <c r="B21" s="1" t="s">
        <v>27</v>
      </c>
    </row>
    <row r="106" spans="1:1">
      <c r="A106" s="16" t="s">
        <v>17</v>
      </c>
    </row>
  </sheetData>
  <sheetProtection selectLockedCells="1" selectUnlockedCells="1"/>
  <printOptions horizontalCentered="1"/>
  <pageMargins left="0.78740157480314965" right="0.15748031496062992" top="0.39370078740157483" bottom="0.27559055118110237" header="0.15748031496062992" footer="0.19685039370078741"/>
  <pageSetup paperSize="9" scale="90" firstPageNumber="0" pageOrder="overThenDown"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tabColor rgb="FF7030A0"/>
  </sheetPr>
  <dimension ref="A2:F108"/>
  <sheetViews>
    <sheetView workbookViewId="0">
      <selection activeCell="D10" sqref="D10"/>
    </sheetView>
  </sheetViews>
  <sheetFormatPr defaultColWidth="10.75" defaultRowHeight="13.5"/>
  <cols>
    <col min="1" max="1" width="5.875" style="1" customWidth="1"/>
    <col min="2" max="2" width="42.625" style="1" customWidth="1"/>
    <col min="3" max="3" width="8.625" style="1" customWidth="1"/>
    <col min="4" max="6" width="10.25" style="1" customWidth="1"/>
  </cols>
  <sheetData>
    <row r="2" spans="1:6">
      <c r="A2" s="3" t="s">
        <v>1061</v>
      </c>
      <c r="B2" s="3"/>
      <c r="C2" s="3"/>
      <c r="D2" s="3"/>
      <c r="E2" s="3"/>
      <c r="F2" s="3"/>
    </row>
    <row r="3" spans="1:6">
      <c r="A3" s="3"/>
      <c r="B3" s="3"/>
      <c r="C3" s="3"/>
      <c r="D3" s="3"/>
      <c r="E3" s="3"/>
      <c r="F3" s="3"/>
    </row>
    <row r="4" spans="1:6" ht="21.75" customHeight="1">
      <c r="A4" s="1" t="s">
        <v>1062</v>
      </c>
    </row>
    <row r="5" spans="1:6">
      <c r="A5" s="3"/>
      <c r="F5" s="442" t="s">
        <v>0</v>
      </c>
    </row>
    <row r="6" spans="1:6" ht="41.25" customHeight="1">
      <c r="A6" s="8" t="s">
        <v>29</v>
      </c>
      <c r="B6" s="51" t="s">
        <v>30</v>
      </c>
      <c r="C6" s="50" t="s">
        <v>126</v>
      </c>
      <c r="D6" s="50" t="s">
        <v>4</v>
      </c>
      <c r="E6" s="50" t="s">
        <v>5</v>
      </c>
      <c r="F6" s="50" t="s">
        <v>6</v>
      </c>
    </row>
    <row r="7" spans="1:6" s="424" customFormat="1" ht="11.25">
      <c r="A7" s="428">
        <v>1</v>
      </c>
      <c r="B7" s="443">
        <v>2</v>
      </c>
      <c r="C7" s="420">
        <v>3</v>
      </c>
      <c r="D7" s="420">
        <v>4</v>
      </c>
      <c r="E7" s="420">
        <v>5</v>
      </c>
      <c r="F7" s="420">
        <v>6</v>
      </c>
    </row>
    <row r="8" spans="1:6" ht="18" customHeight="1">
      <c r="A8" s="26">
        <v>1</v>
      </c>
      <c r="B8" s="13" t="s">
        <v>152</v>
      </c>
      <c r="C8" s="56"/>
      <c r="D8" s="38">
        <v>14021</v>
      </c>
      <c r="E8" s="38">
        <v>6286.2353199999998</v>
      </c>
      <c r="F8" s="38">
        <v>4772.9118399999998</v>
      </c>
    </row>
    <row r="9" spans="1:6" ht="33" customHeight="1">
      <c r="A9" s="26">
        <v>2</v>
      </c>
      <c r="B9" s="13" t="s">
        <v>151</v>
      </c>
      <c r="C9" s="56"/>
      <c r="D9" s="38">
        <v>17060</v>
      </c>
      <c r="E9" s="38">
        <v>9956</v>
      </c>
      <c r="F9" s="38">
        <v>3419.8368</v>
      </c>
    </row>
    <row r="10" spans="1:6" ht="33" customHeight="1">
      <c r="A10" s="26">
        <v>3</v>
      </c>
      <c r="B10" s="13" t="s">
        <v>150</v>
      </c>
      <c r="C10" s="56"/>
      <c r="D10" s="38">
        <v>105779</v>
      </c>
      <c r="E10" s="38">
        <v>16</v>
      </c>
      <c r="F10" s="38">
        <v>24</v>
      </c>
    </row>
    <row r="11" spans="1:6" ht="34.5" customHeight="1">
      <c r="A11" s="26">
        <v>4</v>
      </c>
      <c r="B11" s="13" t="s">
        <v>628</v>
      </c>
      <c r="C11" s="56"/>
      <c r="D11" s="57" t="s">
        <v>32</v>
      </c>
      <c r="E11" s="57" t="s">
        <v>32</v>
      </c>
      <c r="F11" s="57" t="s">
        <v>32</v>
      </c>
    </row>
    <row r="12" spans="1:6" ht="18" customHeight="1">
      <c r="A12" s="26">
        <v>5</v>
      </c>
      <c r="B12" s="58" t="s">
        <v>149</v>
      </c>
      <c r="C12" s="56"/>
      <c r="D12" s="57" t="s">
        <v>32</v>
      </c>
      <c r="E12" s="57" t="s">
        <v>32</v>
      </c>
      <c r="F12" s="57" t="s">
        <v>32</v>
      </c>
    </row>
    <row r="13" spans="1:6" ht="18" customHeight="1">
      <c r="A13" s="26">
        <v>6</v>
      </c>
      <c r="B13" s="58" t="s">
        <v>148</v>
      </c>
      <c r="C13" s="56"/>
      <c r="D13" s="57" t="s">
        <v>32</v>
      </c>
      <c r="E13" s="57" t="s">
        <v>32</v>
      </c>
      <c r="F13" s="57" t="s">
        <v>32</v>
      </c>
    </row>
    <row r="14" spans="1:6" ht="31.5" customHeight="1">
      <c r="A14" s="26">
        <v>7</v>
      </c>
      <c r="B14" s="13" t="s">
        <v>147</v>
      </c>
      <c r="C14" s="56"/>
      <c r="D14" s="57" t="s">
        <v>32</v>
      </c>
      <c r="E14" s="54" t="s">
        <v>32</v>
      </c>
      <c r="F14" s="54" t="s">
        <v>32</v>
      </c>
    </row>
    <row r="15" spans="1:6" ht="18" customHeight="1">
      <c r="A15" s="26">
        <v>8</v>
      </c>
      <c r="B15" s="13" t="s">
        <v>146</v>
      </c>
      <c r="C15" s="56"/>
      <c r="D15" s="54">
        <v>0</v>
      </c>
      <c r="E15" s="54">
        <v>0</v>
      </c>
      <c r="F15" s="38">
        <v>744</v>
      </c>
    </row>
    <row r="16" spans="1:6" ht="18" customHeight="1">
      <c r="A16" s="26">
        <v>9</v>
      </c>
      <c r="B16" s="13" t="s">
        <v>145</v>
      </c>
      <c r="C16" s="56"/>
      <c r="D16" s="38">
        <v>136860</v>
      </c>
      <c r="E16" s="38">
        <v>16258.23532</v>
      </c>
      <c r="F16" s="38">
        <v>8960.7486399999998</v>
      </c>
    </row>
    <row r="17" spans="1:6">
      <c r="A17"/>
      <c r="B17"/>
      <c r="C17"/>
      <c r="D17"/>
      <c r="E17"/>
      <c r="F17"/>
    </row>
    <row r="18" spans="1:6">
      <c r="A18"/>
      <c r="B18"/>
      <c r="C18"/>
      <c r="D18"/>
      <c r="E18"/>
      <c r="F18"/>
    </row>
    <row r="19" spans="1:6">
      <c r="A19"/>
      <c r="B19"/>
      <c r="C19"/>
      <c r="D19"/>
      <c r="E19"/>
      <c r="F19"/>
    </row>
    <row r="20" spans="1:6">
      <c r="A20"/>
      <c r="B20"/>
      <c r="C20"/>
      <c r="D20"/>
      <c r="E20"/>
      <c r="F20"/>
    </row>
    <row r="21" spans="1:6">
      <c r="A21"/>
      <c r="B21"/>
      <c r="C21"/>
      <c r="D21"/>
      <c r="E21"/>
      <c r="F21"/>
    </row>
    <row r="22" spans="1:6">
      <c r="A22"/>
      <c r="B22"/>
      <c r="C22"/>
      <c r="D22"/>
      <c r="E22"/>
      <c r="F22"/>
    </row>
    <row r="24" spans="1:6">
      <c r="A24"/>
      <c r="B24"/>
      <c r="C24"/>
      <c r="D24"/>
      <c r="E24"/>
      <c r="F24"/>
    </row>
    <row r="108" spans="1:6">
      <c r="A108" s="16" t="s">
        <v>17</v>
      </c>
      <c r="B108"/>
      <c r="C108"/>
      <c r="D108"/>
      <c r="E108"/>
      <c r="F108"/>
    </row>
  </sheetData>
  <sheetProtection selectLockedCells="1" selectUnlockedCells="1"/>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sheetPr>
    <tabColor rgb="FF7030A0"/>
  </sheetPr>
  <dimension ref="A2:F108"/>
  <sheetViews>
    <sheetView workbookViewId="0">
      <selection activeCell="D17" sqref="D17"/>
    </sheetView>
  </sheetViews>
  <sheetFormatPr defaultColWidth="10.75" defaultRowHeight="13.5"/>
  <cols>
    <col min="1" max="1" width="5.875" style="1" customWidth="1"/>
    <col min="2" max="2" width="42.625" style="1" customWidth="1"/>
    <col min="3" max="3" width="7.625" style="1" customWidth="1"/>
    <col min="4" max="6" width="10.25" style="1" customWidth="1"/>
  </cols>
  <sheetData>
    <row r="2" spans="1:6">
      <c r="A2" s="3" t="s">
        <v>1142</v>
      </c>
      <c r="B2" s="3"/>
      <c r="C2" s="3"/>
      <c r="D2" s="3"/>
      <c r="E2" s="3"/>
      <c r="F2" s="3"/>
    </row>
    <row r="3" spans="1:6">
      <c r="A3" s="3"/>
      <c r="B3" s="3"/>
      <c r="C3" s="3"/>
      <c r="D3" s="3"/>
      <c r="E3" s="3"/>
      <c r="F3" s="3"/>
    </row>
    <row r="4" spans="1:6">
      <c r="A4" s="3"/>
      <c r="B4" s="3"/>
      <c r="C4" s="3"/>
      <c r="D4" s="3"/>
      <c r="F4" s="52" t="s">
        <v>0</v>
      </c>
    </row>
    <row r="5" spans="1:6">
      <c r="A5" s="405" t="s">
        <v>29</v>
      </c>
      <c r="B5" s="405" t="s">
        <v>30</v>
      </c>
      <c r="C5" s="405" t="s">
        <v>126</v>
      </c>
      <c r="D5" s="405" t="s">
        <v>4</v>
      </c>
      <c r="E5" s="405" t="s">
        <v>5</v>
      </c>
      <c r="F5" s="405" t="s">
        <v>6</v>
      </c>
    </row>
    <row r="6" spans="1:6">
      <c r="A6" s="405">
        <v>1</v>
      </c>
      <c r="B6" s="405">
        <v>2</v>
      </c>
      <c r="C6" s="405">
        <v>3</v>
      </c>
      <c r="D6" s="405">
        <v>4</v>
      </c>
      <c r="E6" s="405">
        <v>5</v>
      </c>
      <c r="F6" s="405">
        <v>6</v>
      </c>
    </row>
    <row r="7" spans="1:6" ht="33" customHeight="1">
      <c r="A7" s="227">
        <v>1</v>
      </c>
      <c r="B7" s="385" t="s">
        <v>153</v>
      </c>
      <c r="C7" s="386"/>
      <c r="D7" s="38">
        <v>1490</v>
      </c>
      <c r="E7" s="38">
        <v>18</v>
      </c>
      <c r="F7" s="38">
        <v>9.5926799999999997</v>
      </c>
    </row>
    <row r="8" spans="1:6" ht="30.75" customHeight="1">
      <c r="A8" s="227">
        <v>2</v>
      </c>
      <c r="B8" s="227" t="s">
        <v>154</v>
      </c>
      <c r="C8" s="386"/>
      <c r="D8" s="38">
        <v>394</v>
      </c>
      <c r="E8" s="38">
        <v>379</v>
      </c>
      <c r="F8" s="38">
        <v>132</v>
      </c>
    </row>
    <row r="9" spans="1:6" ht="18" customHeight="1">
      <c r="A9" s="227">
        <v>3</v>
      </c>
      <c r="B9" s="227" t="s">
        <v>155</v>
      </c>
      <c r="C9" s="386"/>
      <c r="D9" s="60"/>
      <c r="E9" s="60" t="s">
        <v>32</v>
      </c>
      <c r="F9" s="60" t="s">
        <v>32</v>
      </c>
    </row>
    <row r="10" spans="1:6" ht="19.5" customHeight="1">
      <c r="A10" s="227">
        <v>4</v>
      </c>
      <c r="B10" s="227" t="s">
        <v>156</v>
      </c>
      <c r="C10" s="386"/>
      <c r="D10" s="38">
        <v>21</v>
      </c>
      <c r="E10" s="38">
        <v>23</v>
      </c>
      <c r="F10" s="59">
        <v>2.1582300000000001</v>
      </c>
    </row>
    <row r="11" spans="1:6" ht="50.25" customHeight="1">
      <c r="A11" s="227">
        <v>5</v>
      </c>
      <c r="B11" s="227" t="s">
        <v>157</v>
      </c>
      <c r="C11" s="386"/>
      <c r="D11" s="38">
        <v>1603</v>
      </c>
      <c r="E11" s="38">
        <v>1585</v>
      </c>
      <c r="F11" s="60" t="s">
        <v>32</v>
      </c>
    </row>
    <row r="12" spans="1:6">
      <c r="A12" s="227">
        <v>6</v>
      </c>
      <c r="B12" s="227" t="s">
        <v>158</v>
      </c>
      <c r="C12" s="386"/>
      <c r="D12" s="38">
        <v>180</v>
      </c>
      <c r="E12" s="38">
        <v>85</v>
      </c>
      <c r="F12" s="38">
        <v>79</v>
      </c>
    </row>
    <row r="13" spans="1:6">
      <c r="A13" s="227">
        <v>7</v>
      </c>
      <c r="B13" s="227" t="s">
        <v>67</v>
      </c>
      <c r="C13" s="386"/>
      <c r="D13" s="38">
        <v>3688</v>
      </c>
      <c r="E13" s="38">
        <v>2090</v>
      </c>
      <c r="F13" s="38">
        <v>222.75091</v>
      </c>
    </row>
    <row r="14" spans="1:6">
      <c r="E14" s="62"/>
      <c r="F14" s="62"/>
    </row>
    <row r="108" spans="1:1">
      <c r="A108" s="16" t="s">
        <v>17</v>
      </c>
    </row>
  </sheetData>
  <sheetProtection selectLockedCells="1" selectUnlockedCells="1"/>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sheetPr>
    <tabColor rgb="FF7030A0"/>
  </sheetPr>
  <dimension ref="A2:F107"/>
  <sheetViews>
    <sheetView workbookViewId="0">
      <selection activeCell="C7" sqref="C7"/>
    </sheetView>
  </sheetViews>
  <sheetFormatPr defaultColWidth="10.75" defaultRowHeight="12.75"/>
  <cols>
    <col min="1" max="1" width="5.875" style="1" customWidth="1"/>
    <col min="2" max="2" width="42.625" style="1" customWidth="1"/>
    <col min="3" max="3" width="10.75" style="1" customWidth="1"/>
    <col min="4" max="5" width="10.25" style="1" customWidth="1"/>
    <col min="6" max="6" width="10" style="1" customWidth="1"/>
    <col min="7" max="16384" width="10.75" style="1"/>
  </cols>
  <sheetData>
    <row r="2" spans="1:6">
      <c r="A2" s="3" t="s">
        <v>1063</v>
      </c>
    </row>
    <row r="3" spans="1:6">
      <c r="A3" s="3"/>
    </row>
    <row r="4" spans="1:6">
      <c r="E4" s="442" t="s">
        <v>0</v>
      </c>
    </row>
    <row r="5" spans="1:6" ht="34.5" customHeight="1">
      <c r="A5" s="411" t="s">
        <v>29</v>
      </c>
      <c r="B5" s="411" t="s">
        <v>30</v>
      </c>
      <c r="C5" s="405" t="s">
        <v>4</v>
      </c>
      <c r="D5" s="405" t="s">
        <v>5</v>
      </c>
      <c r="E5" s="405" t="s">
        <v>6</v>
      </c>
    </row>
    <row r="6" spans="1:6" s="36" customFormat="1" ht="11.25">
      <c r="A6" s="418">
        <v>1</v>
      </c>
      <c r="B6" s="418">
        <v>2</v>
      </c>
      <c r="C6" s="418">
        <v>3</v>
      </c>
      <c r="D6" s="418">
        <v>4</v>
      </c>
      <c r="E6" s="418">
        <v>5</v>
      </c>
    </row>
    <row r="7" spans="1:6" ht="18" customHeight="1">
      <c r="A7" s="357">
        <v>1</v>
      </c>
      <c r="B7" s="200" t="s">
        <v>352</v>
      </c>
      <c r="C7" s="19">
        <v>50464</v>
      </c>
      <c r="D7" s="124" t="s">
        <v>32</v>
      </c>
      <c r="E7" s="124" t="s">
        <v>32</v>
      </c>
    </row>
    <row r="8" spans="1:6" ht="18" customHeight="1">
      <c r="A8" s="357" t="s">
        <v>33</v>
      </c>
      <c r="B8" s="200" t="s">
        <v>353</v>
      </c>
      <c r="C8" s="124" t="s">
        <v>32</v>
      </c>
      <c r="D8" s="124" t="s">
        <v>32</v>
      </c>
      <c r="E8" s="124" t="s">
        <v>32</v>
      </c>
    </row>
    <row r="9" spans="1:6" ht="18" customHeight="1">
      <c r="A9" s="357" t="s">
        <v>35</v>
      </c>
      <c r="B9" s="200" t="s">
        <v>67</v>
      </c>
      <c r="C9" s="19">
        <f>C7</f>
        <v>50464</v>
      </c>
      <c r="D9" s="124" t="s">
        <v>32</v>
      </c>
      <c r="E9" s="124" t="s">
        <v>32</v>
      </c>
    </row>
    <row r="10" spans="1:6">
      <c r="A10" s="2"/>
      <c r="B10" s="2"/>
      <c r="C10" s="153"/>
      <c r="D10" s="64"/>
      <c r="E10" s="64"/>
    </row>
    <row r="11" spans="1:6" ht="60" customHeight="1">
      <c r="A11" s="531" t="s">
        <v>1064</v>
      </c>
      <c r="B11" s="531"/>
      <c r="C11" s="531"/>
      <c r="D11" s="531"/>
      <c r="E11" s="531"/>
      <c r="F11" s="531"/>
    </row>
    <row r="12" spans="1:6" ht="23.25" customHeight="1">
      <c r="A12" s="1" t="s">
        <v>354</v>
      </c>
    </row>
    <row r="13" spans="1:6" ht="26.25" customHeight="1">
      <c r="A13" s="532" t="s">
        <v>355</v>
      </c>
      <c r="B13" s="532"/>
      <c r="C13" s="532"/>
      <c r="D13" s="532"/>
      <c r="E13" s="532"/>
      <c r="F13" s="532"/>
    </row>
    <row r="107" spans="1:1">
      <c r="A107" s="120" t="s">
        <v>17</v>
      </c>
    </row>
  </sheetData>
  <sheetProtection selectLockedCells="1" selectUnlockedCells="1"/>
  <mergeCells count="2">
    <mergeCell ref="A11:F11"/>
    <mergeCell ref="A13:F13"/>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sheetPr>
    <tabColor rgb="FF7030A0"/>
  </sheetPr>
  <dimension ref="A2:J104"/>
  <sheetViews>
    <sheetView workbookViewId="0">
      <selection activeCell="L16" sqref="L16"/>
    </sheetView>
  </sheetViews>
  <sheetFormatPr defaultColWidth="10.75" defaultRowHeight="12.75"/>
  <cols>
    <col min="1" max="1" width="5.875" style="64" customWidth="1"/>
    <col min="2" max="2" width="48.125" style="64" customWidth="1"/>
    <col min="3" max="4" width="10.625" style="64" customWidth="1"/>
    <col min="5" max="5" width="9.25" style="64" customWidth="1"/>
    <col min="6" max="6" width="12.5" style="64" customWidth="1"/>
    <col min="7" max="7" width="14" style="64" customWidth="1"/>
    <col min="8" max="8" width="12.625" style="64" customWidth="1"/>
    <col min="9" max="9" width="10.75" style="64"/>
    <col min="10" max="10" width="9.625" style="64" bestFit="1" customWidth="1"/>
    <col min="11" max="16384" width="10.75" style="64"/>
  </cols>
  <sheetData>
    <row r="2" spans="1:10" ht="23.25" customHeight="1">
      <c r="A2" s="63" t="s">
        <v>1065</v>
      </c>
    </row>
    <row r="3" spans="1:10" ht="24" customHeight="1">
      <c r="H3" s="446" t="s">
        <v>0</v>
      </c>
    </row>
    <row r="4" spans="1:10" ht="63.75" customHeight="1">
      <c r="A4" s="411" t="s">
        <v>29</v>
      </c>
      <c r="B4" s="411" t="s">
        <v>30</v>
      </c>
      <c r="C4" s="411" t="s">
        <v>159</v>
      </c>
      <c r="D4" s="411" t="s">
        <v>160</v>
      </c>
      <c r="E4" s="411" t="s">
        <v>161</v>
      </c>
      <c r="F4" s="411" t="s">
        <v>162</v>
      </c>
      <c r="G4" s="411" t="s">
        <v>163</v>
      </c>
      <c r="H4" s="411" t="s">
        <v>67</v>
      </c>
    </row>
    <row r="5" spans="1:10" s="447" customFormat="1" ht="11.25">
      <c r="A5" s="418">
        <v>1</v>
      </c>
      <c r="B5" s="418">
        <v>2</v>
      </c>
      <c r="C5" s="418">
        <v>3</v>
      </c>
      <c r="D5" s="418">
        <v>4</v>
      </c>
      <c r="E5" s="418">
        <v>5</v>
      </c>
      <c r="F5" s="418">
        <v>6</v>
      </c>
      <c r="G5" s="418">
        <v>7</v>
      </c>
      <c r="H5" s="418">
        <v>8</v>
      </c>
    </row>
    <row r="6" spans="1:10" ht="18" customHeight="1">
      <c r="A6" s="374">
        <v>1</v>
      </c>
      <c r="B6" s="200" t="s">
        <v>164</v>
      </c>
      <c r="C6" s="19">
        <v>25112</v>
      </c>
      <c r="D6" s="19">
        <v>125560</v>
      </c>
      <c r="E6" s="19">
        <v>41</v>
      </c>
      <c r="F6" s="69">
        <v>0</v>
      </c>
      <c r="G6" s="69">
        <v>0</v>
      </c>
      <c r="H6" s="19">
        <f>SUM(D6:G6)</f>
        <v>125601</v>
      </c>
      <c r="I6" s="70"/>
      <c r="J6" s="70"/>
    </row>
    <row r="7" spans="1:10" ht="18" customHeight="1">
      <c r="A7" s="374">
        <v>2</v>
      </c>
      <c r="B7" s="200" t="s">
        <v>165</v>
      </c>
      <c r="C7" s="69">
        <v>0</v>
      </c>
      <c r="D7" s="69">
        <v>0</v>
      </c>
      <c r="E7" s="69">
        <v>0</v>
      </c>
      <c r="F7" s="69">
        <v>0</v>
      </c>
      <c r="G7" s="69">
        <v>0</v>
      </c>
      <c r="H7" s="69">
        <v>0</v>
      </c>
      <c r="I7" s="70"/>
      <c r="J7" s="70"/>
    </row>
    <row r="8" spans="1:10" ht="18" customHeight="1">
      <c r="A8" s="374">
        <v>3</v>
      </c>
      <c r="B8" s="200" t="s">
        <v>166</v>
      </c>
      <c r="C8" s="69">
        <v>0</v>
      </c>
      <c r="D8" s="69">
        <v>0</v>
      </c>
      <c r="E8" s="69">
        <v>0</v>
      </c>
      <c r="F8" s="69">
        <v>0</v>
      </c>
      <c r="G8" s="69">
        <v>0</v>
      </c>
      <c r="H8" s="69">
        <v>0</v>
      </c>
      <c r="I8" s="70"/>
      <c r="J8" s="70"/>
    </row>
    <row r="9" spans="1:10" ht="18" customHeight="1">
      <c r="A9" s="374">
        <v>4</v>
      </c>
      <c r="B9" s="200" t="s">
        <v>167</v>
      </c>
      <c r="C9" s="69">
        <v>0</v>
      </c>
      <c r="D9" s="69">
        <v>0</v>
      </c>
      <c r="E9" s="69">
        <v>0</v>
      </c>
      <c r="F9" s="69">
        <v>0</v>
      </c>
      <c r="G9" s="69">
        <v>0</v>
      </c>
      <c r="H9" s="69">
        <v>0</v>
      </c>
      <c r="I9" s="70"/>
      <c r="J9" s="70"/>
    </row>
    <row r="10" spans="1:10" ht="18" customHeight="1">
      <c r="A10" s="374">
        <v>5</v>
      </c>
      <c r="B10" s="200" t="s">
        <v>168</v>
      </c>
      <c r="C10" s="69">
        <v>0</v>
      </c>
      <c r="D10" s="69">
        <v>0</v>
      </c>
      <c r="E10" s="69">
        <v>0</v>
      </c>
      <c r="F10" s="69">
        <v>0</v>
      </c>
      <c r="G10" s="69">
        <v>0</v>
      </c>
      <c r="H10" s="69">
        <v>0</v>
      </c>
      <c r="I10" s="70"/>
      <c r="J10" s="70"/>
    </row>
    <row r="11" spans="1:10" ht="18" customHeight="1">
      <c r="A11" s="374">
        <v>6</v>
      </c>
      <c r="B11" s="200" t="s">
        <v>169</v>
      </c>
      <c r="C11" s="19">
        <v>25112</v>
      </c>
      <c r="D11" s="19">
        <v>125560</v>
      </c>
      <c r="E11" s="19">
        <v>41</v>
      </c>
      <c r="F11" s="69">
        <v>0</v>
      </c>
      <c r="G11" s="69">
        <v>0</v>
      </c>
      <c r="H11" s="19">
        <f>SUM(D11:G11)</f>
        <v>125601</v>
      </c>
      <c r="I11" s="70"/>
      <c r="J11" s="70"/>
    </row>
    <row r="12" spans="1:10" ht="18" customHeight="1">
      <c r="A12" s="374">
        <v>7</v>
      </c>
      <c r="B12" s="200" t="s">
        <v>170</v>
      </c>
      <c r="C12" s="69">
        <v>0</v>
      </c>
      <c r="D12" s="69">
        <v>0</v>
      </c>
      <c r="E12" s="69">
        <v>0</v>
      </c>
      <c r="F12" s="69">
        <v>0</v>
      </c>
      <c r="G12" s="69">
        <v>0</v>
      </c>
      <c r="H12" s="69">
        <v>0</v>
      </c>
      <c r="I12" s="70"/>
      <c r="J12" s="70"/>
    </row>
    <row r="13" spans="1:10" ht="18" customHeight="1">
      <c r="A13" s="374">
        <v>8</v>
      </c>
      <c r="B13" s="200" t="s">
        <v>163</v>
      </c>
      <c r="C13" s="69">
        <v>0</v>
      </c>
      <c r="D13" s="69">
        <v>0</v>
      </c>
      <c r="E13" s="69">
        <v>0</v>
      </c>
      <c r="F13" s="69">
        <v>0</v>
      </c>
      <c r="G13" s="69">
        <v>0</v>
      </c>
      <c r="H13" s="69">
        <v>0</v>
      </c>
      <c r="I13" s="70"/>
      <c r="J13" s="70"/>
    </row>
    <row r="14" spans="1:10" ht="18" customHeight="1">
      <c r="A14" s="374">
        <v>9</v>
      </c>
      <c r="B14" s="200" t="s">
        <v>167</v>
      </c>
      <c r="C14" s="69">
        <v>0</v>
      </c>
      <c r="D14" s="69">
        <v>0</v>
      </c>
      <c r="E14" s="69">
        <v>0</v>
      </c>
      <c r="F14" s="69">
        <v>0</v>
      </c>
      <c r="G14" s="69">
        <v>0</v>
      </c>
      <c r="H14" s="69">
        <v>0</v>
      </c>
      <c r="I14" s="70"/>
      <c r="J14" s="70"/>
    </row>
    <row r="15" spans="1:10" ht="18" customHeight="1">
      <c r="A15" s="374">
        <v>10</v>
      </c>
      <c r="B15" s="200" t="s">
        <v>168</v>
      </c>
      <c r="C15" s="69">
        <v>0</v>
      </c>
      <c r="D15" s="69">
        <v>0</v>
      </c>
      <c r="E15" s="69">
        <v>0</v>
      </c>
      <c r="F15" s="69">
        <v>0</v>
      </c>
      <c r="G15" s="69">
        <v>0</v>
      </c>
      <c r="H15" s="69">
        <v>0</v>
      </c>
      <c r="I15" s="70"/>
      <c r="J15" s="70"/>
    </row>
    <row r="16" spans="1:10" ht="18" customHeight="1">
      <c r="A16" s="374">
        <v>11</v>
      </c>
      <c r="B16" s="200" t="s">
        <v>171</v>
      </c>
      <c r="C16" s="19">
        <v>25112</v>
      </c>
      <c r="D16" s="19">
        <v>125560</v>
      </c>
      <c r="E16" s="19">
        <v>41</v>
      </c>
      <c r="F16" s="69">
        <v>0</v>
      </c>
      <c r="G16" s="69">
        <v>0</v>
      </c>
      <c r="H16" s="19">
        <f>SUM(D16:G16)</f>
        <v>125601</v>
      </c>
      <c r="I16" s="70"/>
      <c r="J16" s="70"/>
    </row>
    <row r="17" spans="1:10" ht="18" customHeight="1">
      <c r="A17" s="374">
        <v>12</v>
      </c>
      <c r="B17" s="200" t="s">
        <v>170</v>
      </c>
      <c r="C17" s="69">
        <v>0</v>
      </c>
      <c r="D17" s="69">
        <v>0</v>
      </c>
      <c r="E17" s="69">
        <v>0</v>
      </c>
      <c r="F17" s="69">
        <v>0</v>
      </c>
      <c r="G17" s="69">
        <v>0</v>
      </c>
      <c r="H17" s="69">
        <v>0</v>
      </c>
      <c r="I17" s="70"/>
      <c r="J17" s="70"/>
    </row>
    <row r="18" spans="1:10" ht="18" customHeight="1">
      <c r="A18" s="374">
        <v>13</v>
      </c>
      <c r="B18" s="200" t="s">
        <v>163</v>
      </c>
      <c r="C18" s="69">
        <v>0</v>
      </c>
      <c r="D18" s="69">
        <v>0</v>
      </c>
      <c r="E18" s="69">
        <v>0</v>
      </c>
      <c r="F18" s="69">
        <v>0</v>
      </c>
      <c r="G18" s="69">
        <v>0</v>
      </c>
      <c r="H18" s="69">
        <v>0</v>
      </c>
      <c r="I18" s="70"/>
      <c r="J18" s="70"/>
    </row>
    <row r="19" spans="1:10" ht="18" customHeight="1">
      <c r="A19" s="374">
        <v>14</v>
      </c>
      <c r="B19" s="200" t="s">
        <v>167</v>
      </c>
      <c r="C19" s="69">
        <v>0</v>
      </c>
      <c r="D19" s="69">
        <v>0</v>
      </c>
      <c r="E19" s="69">
        <v>0</v>
      </c>
      <c r="F19" s="69">
        <v>0</v>
      </c>
      <c r="G19" s="69">
        <v>0</v>
      </c>
      <c r="H19" s="69">
        <v>0</v>
      </c>
      <c r="I19" s="70"/>
      <c r="J19" s="70"/>
    </row>
    <row r="20" spans="1:10" ht="18" customHeight="1">
      <c r="A20" s="374">
        <v>15</v>
      </c>
      <c r="B20" s="200" t="s">
        <v>168</v>
      </c>
      <c r="C20" s="69">
        <v>0</v>
      </c>
      <c r="D20" s="69">
        <v>0</v>
      </c>
      <c r="E20" s="69">
        <v>0</v>
      </c>
      <c r="F20" s="69">
        <v>0</v>
      </c>
      <c r="G20" s="69">
        <v>0</v>
      </c>
      <c r="H20" s="69">
        <v>0</v>
      </c>
      <c r="I20" s="70"/>
      <c r="J20" s="70"/>
    </row>
    <row r="21" spans="1:10" ht="18" customHeight="1">
      <c r="A21" s="374">
        <v>16</v>
      </c>
      <c r="B21" s="200" t="s">
        <v>171</v>
      </c>
      <c r="C21" s="19">
        <v>25112</v>
      </c>
      <c r="D21" s="19">
        <v>125560</v>
      </c>
      <c r="E21" s="19">
        <v>41</v>
      </c>
      <c r="F21" s="69">
        <v>0</v>
      </c>
      <c r="G21" s="69">
        <v>0</v>
      </c>
      <c r="H21" s="19">
        <f>SUM(D21:G21)</f>
        <v>125601</v>
      </c>
      <c r="I21" s="70"/>
      <c r="J21" s="70"/>
    </row>
    <row r="22" spans="1:10">
      <c r="A22" s="71"/>
      <c r="B22" s="72"/>
      <c r="C22" s="73"/>
      <c r="D22" s="73"/>
      <c r="E22" s="73"/>
      <c r="F22" s="73"/>
      <c r="G22" s="73"/>
      <c r="H22" s="73"/>
    </row>
    <row r="23" spans="1:10">
      <c r="A23" s="71"/>
      <c r="B23" s="72"/>
      <c r="C23" s="73"/>
      <c r="D23" s="73"/>
      <c r="E23" s="73"/>
      <c r="F23" s="73"/>
      <c r="G23" s="73"/>
      <c r="H23" s="73"/>
    </row>
    <row r="104" spans="1:1">
      <c r="A104" s="74" t="s">
        <v>17</v>
      </c>
    </row>
  </sheetData>
  <sheetProtection selectLockedCells="1" selectUnlockedCells="1"/>
  <pageMargins left="0.78740157480314965" right="0.15748031496062992" top="0.78740157480314965" bottom="0.27559055118110237" header="0.15748031496062992" footer="0.19685039370078741"/>
  <pageSetup paperSize="9" scale="90" firstPageNumber="0" pageOrder="overThenDown"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sheetPr>
    <tabColor rgb="FF7030A0"/>
  </sheetPr>
  <dimension ref="A1:L108"/>
  <sheetViews>
    <sheetView workbookViewId="0">
      <selection sqref="A1:L38"/>
    </sheetView>
  </sheetViews>
  <sheetFormatPr defaultColWidth="10.75" defaultRowHeight="12.75"/>
  <cols>
    <col min="1" max="1" width="6.25" style="1" customWidth="1"/>
    <col min="2" max="2" width="38.5" style="1" customWidth="1"/>
    <col min="3" max="16384" width="10.75" style="1"/>
  </cols>
  <sheetData>
    <row r="1" spans="1:12">
      <c r="A1" s="3" t="s">
        <v>1066</v>
      </c>
    </row>
    <row r="2" spans="1:12" ht="15">
      <c r="A2" s="188"/>
      <c r="B2" s="188"/>
      <c r="C2" s="188"/>
      <c r="D2" s="188"/>
      <c r="E2" s="188"/>
      <c r="F2" s="188"/>
      <c r="G2" s="188"/>
      <c r="H2" s="188"/>
      <c r="I2" s="188"/>
      <c r="J2" s="189"/>
      <c r="K2" s="189"/>
      <c r="L2" s="448" t="s">
        <v>1143</v>
      </c>
    </row>
    <row r="3" spans="1:12" ht="24.75" customHeight="1">
      <c r="A3" s="534" t="s">
        <v>1</v>
      </c>
      <c r="B3" s="534" t="s">
        <v>2</v>
      </c>
      <c r="C3" s="534" t="s">
        <v>3</v>
      </c>
      <c r="D3" s="534" t="s">
        <v>4</v>
      </c>
      <c r="E3" s="534"/>
      <c r="F3" s="534"/>
      <c r="G3" s="534" t="s">
        <v>5</v>
      </c>
      <c r="H3" s="534"/>
      <c r="I3" s="534"/>
      <c r="J3" s="534" t="s">
        <v>6</v>
      </c>
      <c r="K3" s="534"/>
      <c r="L3" s="534"/>
    </row>
    <row r="4" spans="1:12" ht="29.25" customHeight="1">
      <c r="A4" s="534"/>
      <c r="B4" s="534"/>
      <c r="C4" s="534"/>
      <c r="D4" s="322" t="s">
        <v>464</v>
      </c>
      <c r="E4" s="322" t="s">
        <v>465</v>
      </c>
      <c r="F4" s="322" t="s">
        <v>335</v>
      </c>
      <c r="G4" s="322" t="s">
        <v>464</v>
      </c>
      <c r="H4" s="322" t="s">
        <v>465</v>
      </c>
      <c r="I4" s="322" t="s">
        <v>335</v>
      </c>
      <c r="J4" s="322" t="s">
        <v>464</v>
      </c>
      <c r="K4" s="322" t="s">
        <v>465</v>
      </c>
      <c r="L4" s="322" t="s">
        <v>335</v>
      </c>
    </row>
    <row r="5" spans="1:12" s="450" customFormat="1" ht="11.25">
      <c r="A5" s="449">
        <v>1</v>
      </c>
      <c r="B5" s="449">
        <v>2</v>
      </c>
      <c r="C5" s="449">
        <v>3</v>
      </c>
      <c r="D5" s="449">
        <v>4</v>
      </c>
      <c r="E5" s="449">
        <v>5</v>
      </c>
      <c r="F5" s="449">
        <v>6</v>
      </c>
      <c r="G5" s="449">
        <v>7</v>
      </c>
      <c r="H5" s="449">
        <v>8</v>
      </c>
      <c r="I5" s="449">
        <v>9</v>
      </c>
      <c r="J5" s="449">
        <v>10</v>
      </c>
      <c r="K5" s="449">
        <v>11</v>
      </c>
      <c r="L5" s="449">
        <v>12</v>
      </c>
    </row>
    <row r="6" spans="1:12" ht="21" customHeight="1">
      <c r="A6" s="533" t="s">
        <v>215</v>
      </c>
      <c r="B6" s="533"/>
      <c r="C6" s="533"/>
      <c r="D6" s="533"/>
      <c r="E6" s="533"/>
      <c r="F6" s="533"/>
      <c r="G6" s="533"/>
      <c r="H6" s="533"/>
      <c r="I6" s="533"/>
      <c r="J6" s="533"/>
      <c r="K6" s="533"/>
      <c r="L6" s="533"/>
    </row>
    <row r="7" spans="1:12" ht="13.5">
      <c r="A7" s="193" t="s">
        <v>466</v>
      </c>
      <c r="B7" s="193" t="s">
        <v>467</v>
      </c>
      <c r="C7" s="322">
        <v>6</v>
      </c>
      <c r="D7" s="190">
        <v>651235</v>
      </c>
      <c r="E7" s="224">
        <v>0</v>
      </c>
      <c r="F7" s="190">
        <v>651235</v>
      </c>
      <c r="G7" s="190">
        <v>223477</v>
      </c>
      <c r="H7" s="224">
        <v>0</v>
      </c>
      <c r="I7" s="190">
        <v>223477</v>
      </c>
      <c r="J7" s="190">
        <v>224972.06065999999</v>
      </c>
      <c r="K7" s="224">
        <v>0</v>
      </c>
      <c r="L7" s="190">
        <v>224972.06065999999</v>
      </c>
    </row>
    <row r="8" spans="1:12" ht="30.75" customHeight="1">
      <c r="A8" s="193">
        <v>2</v>
      </c>
      <c r="B8" s="193" t="s">
        <v>468</v>
      </c>
      <c r="C8" s="322"/>
      <c r="D8" s="190">
        <v>13770</v>
      </c>
      <c r="E8" s="224">
        <v>0</v>
      </c>
      <c r="F8" s="190">
        <v>13770</v>
      </c>
      <c r="G8" s="190">
        <v>9447</v>
      </c>
      <c r="H8" s="224">
        <v>0</v>
      </c>
      <c r="I8" s="190">
        <v>9447</v>
      </c>
      <c r="J8" s="190">
        <v>6268</v>
      </c>
      <c r="K8" s="224">
        <v>0</v>
      </c>
      <c r="L8" s="190">
        <v>6268</v>
      </c>
    </row>
    <row r="9" spans="1:12" ht="13.5">
      <c r="A9" s="193">
        <v>3</v>
      </c>
      <c r="B9" s="192" t="s">
        <v>469</v>
      </c>
      <c r="C9" s="322">
        <v>7</v>
      </c>
      <c r="D9" s="224">
        <v>0</v>
      </c>
      <c r="E9" s="224">
        <v>0</v>
      </c>
      <c r="F9" s="224">
        <v>0</v>
      </c>
      <c r="G9" s="224">
        <v>0</v>
      </c>
      <c r="H9" s="224">
        <v>0</v>
      </c>
      <c r="I9" s="224">
        <v>0</v>
      </c>
      <c r="J9" s="224">
        <v>0</v>
      </c>
      <c r="K9" s="224">
        <v>0</v>
      </c>
      <c r="L9" s="224">
        <v>0</v>
      </c>
    </row>
    <row r="10" spans="1:12" ht="33" customHeight="1">
      <c r="A10" s="193">
        <v>4</v>
      </c>
      <c r="B10" s="193" t="s">
        <v>219</v>
      </c>
      <c r="C10" s="322">
        <v>8</v>
      </c>
      <c r="D10" s="224">
        <v>0</v>
      </c>
      <c r="E10" s="224">
        <v>0</v>
      </c>
      <c r="F10" s="224">
        <v>0</v>
      </c>
      <c r="G10" s="224">
        <v>0</v>
      </c>
      <c r="H10" s="224">
        <v>0</v>
      </c>
      <c r="I10" s="224">
        <v>0</v>
      </c>
      <c r="J10" s="224">
        <v>0</v>
      </c>
      <c r="K10" s="224">
        <v>0</v>
      </c>
      <c r="L10" s="224">
        <v>0</v>
      </c>
    </row>
    <row r="11" spans="1:12" ht="13.5">
      <c r="A11" s="193">
        <v>5</v>
      </c>
      <c r="B11" s="193" t="s">
        <v>470</v>
      </c>
      <c r="C11" s="322">
        <v>9</v>
      </c>
      <c r="D11" s="224">
        <v>0</v>
      </c>
      <c r="E11" s="224">
        <v>0</v>
      </c>
      <c r="F11" s="191" t="s">
        <v>32</v>
      </c>
      <c r="G11" s="190">
        <v>31936</v>
      </c>
      <c r="H11" s="224">
        <v>0</v>
      </c>
      <c r="I11" s="190">
        <v>31936</v>
      </c>
      <c r="J11" s="190">
        <v>8460</v>
      </c>
      <c r="K11" s="224">
        <v>0</v>
      </c>
      <c r="L11" s="190">
        <v>8460</v>
      </c>
    </row>
    <row r="12" spans="1:12">
      <c r="A12" s="193">
        <v>6</v>
      </c>
      <c r="B12" s="193" t="s">
        <v>471</v>
      </c>
      <c r="C12" s="322">
        <v>10</v>
      </c>
      <c r="D12" s="190">
        <v>781983</v>
      </c>
      <c r="E12" s="190">
        <v>300104</v>
      </c>
      <c r="F12" s="194">
        <f>SUM(D12:E12)</f>
        <v>1082087</v>
      </c>
      <c r="G12" s="190">
        <v>619123</v>
      </c>
      <c r="H12" s="190">
        <v>489412</v>
      </c>
      <c r="I12" s="194">
        <f>SUM(G12:H12)</f>
        <v>1108535</v>
      </c>
      <c r="J12" s="190">
        <v>212669</v>
      </c>
      <c r="K12" s="190">
        <v>389954.25939303701</v>
      </c>
      <c r="L12" s="194">
        <f>SUM(J12:K12)</f>
        <v>602623.25939303706</v>
      </c>
    </row>
    <row r="13" spans="1:12" ht="13.5">
      <c r="A13" s="193">
        <v>7</v>
      </c>
      <c r="B13" s="193" t="s">
        <v>472</v>
      </c>
      <c r="C13" s="322">
        <v>11</v>
      </c>
      <c r="D13" s="224">
        <v>0</v>
      </c>
      <c r="E13" s="224">
        <v>0</v>
      </c>
      <c r="F13" s="224">
        <v>0</v>
      </c>
      <c r="G13" s="224">
        <v>0</v>
      </c>
      <c r="H13" s="224">
        <v>0</v>
      </c>
      <c r="I13" s="224">
        <v>0</v>
      </c>
      <c r="J13" s="224">
        <v>0</v>
      </c>
      <c r="K13" s="224">
        <v>0</v>
      </c>
      <c r="L13" s="224">
        <v>0</v>
      </c>
    </row>
    <row r="14" spans="1:12" ht="13.5">
      <c r="A14" s="193">
        <v>8</v>
      </c>
      <c r="B14" s="195" t="s">
        <v>473</v>
      </c>
      <c r="C14" s="322">
        <v>12</v>
      </c>
      <c r="D14" s="224">
        <v>0</v>
      </c>
      <c r="E14" s="224">
        <v>0</v>
      </c>
      <c r="F14" s="224">
        <v>0</v>
      </c>
      <c r="G14" s="224">
        <v>0</v>
      </c>
      <c r="H14" s="224">
        <v>0</v>
      </c>
      <c r="I14" s="224">
        <v>0</v>
      </c>
      <c r="J14" s="224">
        <v>0</v>
      </c>
      <c r="K14" s="224">
        <v>0</v>
      </c>
      <c r="L14" s="224">
        <v>0</v>
      </c>
    </row>
    <row r="15" spans="1:12" ht="13.5">
      <c r="A15" s="193">
        <v>9</v>
      </c>
      <c r="B15" s="193" t="s">
        <v>474</v>
      </c>
      <c r="C15" s="322">
        <v>13</v>
      </c>
      <c r="D15" s="224">
        <v>0</v>
      </c>
      <c r="E15" s="224">
        <v>0</v>
      </c>
      <c r="F15" s="224">
        <v>0</v>
      </c>
      <c r="G15" s="224">
        <v>0</v>
      </c>
      <c r="H15" s="224">
        <v>0</v>
      </c>
      <c r="I15" s="224">
        <v>0</v>
      </c>
      <c r="J15" s="224">
        <v>0</v>
      </c>
      <c r="K15" s="224">
        <v>0</v>
      </c>
      <c r="L15" s="224">
        <v>0</v>
      </c>
    </row>
    <row r="16" spans="1:12" ht="13.5">
      <c r="A16" s="193">
        <v>10</v>
      </c>
      <c r="B16" s="193" t="s">
        <v>475</v>
      </c>
      <c r="C16" s="322">
        <v>14</v>
      </c>
      <c r="D16" s="224">
        <v>0</v>
      </c>
      <c r="E16" s="224">
        <v>0</v>
      </c>
      <c r="F16" s="224">
        <v>0</v>
      </c>
      <c r="G16" s="224">
        <v>0</v>
      </c>
      <c r="H16" s="224">
        <v>0</v>
      </c>
      <c r="I16" s="224">
        <v>0</v>
      </c>
      <c r="J16" s="224">
        <v>0</v>
      </c>
      <c r="K16" s="224">
        <v>0</v>
      </c>
      <c r="L16" s="224">
        <v>0</v>
      </c>
    </row>
    <row r="17" spans="1:12" ht="28.5" customHeight="1">
      <c r="A17" s="193">
        <v>11</v>
      </c>
      <c r="B17" s="193" t="s">
        <v>476</v>
      </c>
      <c r="C17" s="322"/>
      <c r="D17" s="224">
        <v>0</v>
      </c>
      <c r="E17" s="224">
        <v>0</v>
      </c>
      <c r="F17" s="224">
        <v>0</v>
      </c>
      <c r="G17" s="224">
        <v>0</v>
      </c>
      <c r="H17" s="224">
        <v>0</v>
      </c>
      <c r="I17" s="224">
        <v>0</v>
      </c>
      <c r="J17" s="224">
        <v>0</v>
      </c>
      <c r="K17" s="224">
        <v>0</v>
      </c>
      <c r="L17" s="224">
        <v>0</v>
      </c>
    </row>
    <row r="18" spans="1:12" ht="13.5">
      <c r="A18" s="193">
        <v>12</v>
      </c>
      <c r="B18" s="193" t="s">
        <v>206</v>
      </c>
      <c r="C18" s="322"/>
      <c r="D18" s="190">
        <v>20</v>
      </c>
      <c r="E18" s="224">
        <v>0</v>
      </c>
      <c r="F18" s="190">
        <v>20</v>
      </c>
      <c r="G18" s="224">
        <v>0</v>
      </c>
      <c r="H18" s="224">
        <v>0</v>
      </c>
      <c r="I18" s="191" t="s">
        <v>32</v>
      </c>
      <c r="J18" s="196">
        <v>50</v>
      </c>
      <c r="K18" s="224">
        <v>0</v>
      </c>
      <c r="L18" s="190">
        <v>50</v>
      </c>
    </row>
    <row r="19" spans="1:12" ht="13.5">
      <c r="A19" s="193">
        <v>13</v>
      </c>
      <c r="B19" s="193" t="s">
        <v>477</v>
      </c>
      <c r="C19" s="322">
        <v>15</v>
      </c>
      <c r="D19" s="224">
        <v>0</v>
      </c>
      <c r="E19" s="224">
        <v>0</v>
      </c>
      <c r="F19" s="224">
        <v>0</v>
      </c>
      <c r="G19" s="224">
        <v>0</v>
      </c>
      <c r="H19" s="224">
        <v>0</v>
      </c>
      <c r="I19" s="224">
        <v>0</v>
      </c>
      <c r="J19" s="224">
        <v>0</v>
      </c>
      <c r="K19" s="224">
        <v>0</v>
      </c>
      <c r="L19" s="224">
        <v>0</v>
      </c>
    </row>
    <row r="20" spans="1:12" ht="13.5">
      <c r="A20" s="193">
        <v>14</v>
      </c>
      <c r="B20" s="193" t="s">
        <v>478</v>
      </c>
      <c r="C20" s="322">
        <v>16</v>
      </c>
      <c r="D20" s="322"/>
      <c r="E20" s="190">
        <v>37517</v>
      </c>
      <c r="F20" s="190">
        <v>37517</v>
      </c>
      <c r="G20" s="193"/>
      <c r="H20" s="190">
        <v>37168</v>
      </c>
      <c r="I20" s="190">
        <v>37168</v>
      </c>
      <c r="J20" s="224">
        <v>0</v>
      </c>
      <c r="K20" s="190">
        <v>20379</v>
      </c>
      <c r="L20" s="190">
        <v>20379</v>
      </c>
    </row>
    <row r="21" spans="1:12" ht="13.5">
      <c r="A21" s="193">
        <v>15</v>
      </c>
      <c r="B21" s="193" t="s">
        <v>13</v>
      </c>
      <c r="C21" s="322">
        <v>17</v>
      </c>
      <c r="D21" s="190">
        <v>114486</v>
      </c>
      <c r="E21" s="190">
        <v>125</v>
      </c>
      <c r="F21" s="194">
        <f>SUM(D21:E21)</f>
        <v>114611</v>
      </c>
      <c r="G21" s="190">
        <v>4331</v>
      </c>
      <c r="H21" s="224">
        <v>0</v>
      </c>
      <c r="I21" s="190">
        <v>4331</v>
      </c>
      <c r="J21" s="196">
        <v>2787</v>
      </c>
      <c r="K21" s="196">
        <v>14802</v>
      </c>
      <c r="L21" s="190">
        <v>17589</v>
      </c>
    </row>
    <row r="22" spans="1:12" ht="13.5">
      <c r="A22" s="193">
        <v>16</v>
      </c>
      <c r="B22" s="193" t="s">
        <v>131</v>
      </c>
      <c r="C22" s="322">
        <v>18</v>
      </c>
      <c r="D22" s="190">
        <v>129</v>
      </c>
      <c r="E22" s="224">
        <v>0</v>
      </c>
      <c r="F22" s="190">
        <v>129</v>
      </c>
      <c r="G22" s="197">
        <v>777</v>
      </c>
      <c r="H22" s="224">
        <v>0</v>
      </c>
      <c r="I22" s="190">
        <v>777</v>
      </c>
      <c r="J22" s="197">
        <v>196</v>
      </c>
      <c r="K22" s="224">
        <v>0</v>
      </c>
      <c r="L22" s="190">
        <v>196</v>
      </c>
    </row>
    <row r="23" spans="1:12" ht="30.75" customHeight="1">
      <c r="A23" s="193">
        <v>17</v>
      </c>
      <c r="B23" s="193" t="s">
        <v>479</v>
      </c>
      <c r="C23" s="322">
        <v>19</v>
      </c>
      <c r="D23" s="224">
        <v>0</v>
      </c>
      <c r="E23" s="224">
        <v>0</v>
      </c>
      <c r="F23" s="224">
        <v>0</v>
      </c>
      <c r="G23" s="224">
        <v>0</v>
      </c>
      <c r="H23" s="224">
        <v>0</v>
      </c>
      <c r="I23" s="224">
        <v>0</v>
      </c>
      <c r="J23" s="224">
        <v>0</v>
      </c>
      <c r="K23" s="224">
        <v>0</v>
      </c>
      <c r="L23" s="224">
        <v>0</v>
      </c>
    </row>
    <row r="24" spans="1:12">
      <c r="A24" s="193">
        <v>18</v>
      </c>
      <c r="B24" s="193" t="s">
        <v>480</v>
      </c>
      <c r="C24" s="322"/>
      <c r="D24" s="190">
        <f>SUM(D7:D23)</f>
        <v>1561623</v>
      </c>
      <c r="E24" s="190">
        <f t="shared" ref="E24:L24" si="0">SUM(E7:E23)</f>
        <v>337746</v>
      </c>
      <c r="F24" s="190">
        <f t="shared" si="0"/>
        <v>1899369</v>
      </c>
      <c r="G24" s="190">
        <f t="shared" si="0"/>
        <v>889091</v>
      </c>
      <c r="H24" s="190">
        <f t="shared" si="0"/>
        <v>526580</v>
      </c>
      <c r="I24" s="190">
        <f t="shared" si="0"/>
        <v>1415671</v>
      </c>
      <c r="J24" s="190">
        <f t="shared" si="0"/>
        <v>455402.06065999996</v>
      </c>
      <c r="K24" s="190">
        <f t="shared" si="0"/>
        <v>425135.25939303701</v>
      </c>
      <c r="L24" s="190">
        <f t="shared" si="0"/>
        <v>880537.32005303702</v>
      </c>
    </row>
    <row r="25" spans="1:12" ht="24" customHeight="1">
      <c r="A25" s="533" t="s">
        <v>481</v>
      </c>
      <c r="B25" s="533"/>
      <c r="C25" s="533"/>
      <c r="D25" s="533"/>
      <c r="E25" s="533"/>
      <c r="F25" s="533"/>
      <c r="G25" s="533"/>
      <c r="H25" s="533"/>
      <c r="I25" s="533"/>
      <c r="J25" s="533"/>
      <c r="K25" s="533"/>
      <c r="L25" s="533"/>
    </row>
    <row r="26" spans="1:12" ht="24" customHeight="1">
      <c r="A26" s="193">
        <v>19</v>
      </c>
      <c r="B26" s="193" t="s">
        <v>482</v>
      </c>
      <c r="C26" s="322">
        <v>20</v>
      </c>
      <c r="D26" s="190">
        <v>65856.013999999996</v>
      </c>
      <c r="E26" s="190">
        <v>239790</v>
      </c>
      <c r="F26" s="190">
        <v>305646.01399999997</v>
      </c>
      <c r="G26" s="190">
        <v>175198.55324000001</v>
      </c>
      <c r="H26" s="190">
        <v>303684.44676000002</v>
      </c>
      <c r="I26" s="190">
        <v>478883</v>
      </c>
      <c r="J26" s="190">
        <v>1018.25666999997</v>
      </c>
      <c r="K26" s="190">
        <v>354295.74333000003</v>
      </c>
      <c r="L26" s="190">
        <v>355314</v>
      </c>
    </row>
    <row r="27" spans="1:12">
      <c r="A27" s="193">
        <v>20</v>
      </c>
      <c r="B27" s="193" t="s">
        <v>483</v>
      </c>
      <c r="C27" s="322">
        <v>21</v>
      </c>
      <c r="D27" s="190">
        <v>1095444</v>
      </c>
      <c r="E27" s="190">
        <v>17310</v>
      </c>
      <c r="F27" s="190">
        <v>1112754</v>
      </c>
      <c r="G27" s="190">
        <v>660307.11439999996</v>
      </c>
      <c r="H27" s="190">
        <v>15484.8856</v>
      </c>
      <c r="I27" s="190">
        <v>675792</v>
      </c>
      <c r="J27" s="190">
        <v>275248.95779000001</v>
      </c>
      <c r="K27" s="190">
        <v>2217.0422099999901</v>
      </c>
      <c r="L27" s="190">
        <v>277466</v>
      </c>
    </row>
    <row r="28" spans="1:12" ht="13.5">
      <c r="A28" s="193">
        <v>21</v>
      </c>
      <c r="B28" s="193" t="s">
        <v>484</v>
      </c>
      <c r="C28" s="322">
        <v>22</v>
      </c>
      <c r="D28" s="224">
        <v>0</v>
      </c>
      <c r="E28" s="224">
        <v>0</v>
      </c>
      <c r="F28" s="224">
        <v>0</v>
      </c>
      <c r="G28" s="224">
        <v>0</v>
      </c>
      <c r="H28" s="224">
        <v>0</v>
      </c>
      <c r="I28" s="224">
        <v>0</v>
      </c>
      <c r="J28" s="224">
        <v>0</v>
      </c>
      <c r="K28" s="224">
        <v>0</v>
      </c>
      <c r="L28" s="224">
        <v>0</v>
      </c>
    </row>
    <row r="29" spans="1:12" ht="13.5">
      <c r="A29" s="195">
        <v>22</v>
      </c>
      <c r="B29" s="195" t="s">
        <v>235</v>
      </c>
      <c r="C29" s="322">
        <v>23</v>
      </c>
      <c r="D29" s="224">
        <v>0</v>
      </c>
      <c r="E29" s="224">
        <v>0</v>
      </c>
      <c r="F29" s="224">
        <v>0</v>
      </c>
      <c r="G29" s="224">
        <v>0</v>
      </c>
      <c r="H29" s="224">
        <v>0</v>
      </c>
      <c r="I29" s="224">
        <v>0</v>
      </c>
      <c r="J29" s="224">
        <v>0</v>
      </c>
      <c r="K29" s="224">
        <v>0</v>
      </c>
      <c r="L29" s="224">
        <v>0</v>
      </c>
    </row>
    <row r="30" spans="1:12" ht="12.75" customHeight="1">
      <c r="A30" s="195">
        <v>23</v>
      </c>
      <c r="B30" s="195" t="s">
        <v>485</v>
      </c>
      <c r="C30" s="322"/>
      <c r="D30" s="224">
        <v>0</v>
      </c>
      <c r="E30" s="224">
        <v>0</v>
      </c>
      <c r="F30" s="224">
        <v>0</v>
      </c>
      <c r="G30" s="224">
        <v>0</v>
      </c>
      <c r="H30" s="224">
        <v>0</v>
      </c>
      <c r="I30" s="224">
        <v>0</v>
      </c>
      <c r="J30" s="224">
        <v>0</v>
      </c>
      <c r="K30" s="224">
        <v>0</v>
      </c>
      <c r="L30" s="224">
        <v>0</v>
      </c>
    </row>
    <row r="31" spans="1:12" ht="13.5">
      <c r="A31" s="195">
        <v>24</v>
      </c>
      <c r="B31" s="193" t="s">
        <v>486</v>
      </c>
      <c r="C31" s="322"/>
      <c r="D31" s="224">
        <v>0</v>
      </c>
      <c r="E31" s="224">
        <v>0</v>
      </c>
      <c r="F31" s="224">
        <v>0</v>
      </c>
      <c r="G31" s="196">
        <v>92</v>
      </c>
      <c r="H31" s="224">
        <v>0</v>
      </c>
      <c r="I31" s="190">
        <v>92</v>
      </c>
      <c r="J31" s="224">
        <v>0</v>
      </c>
      <c r="K31" s="224">
        <v>0</v>
      </c>
      <c r="L31" s="224">
        <v>0</v>
      </c>
    </row>
    <row r="32" spans="1:12" ht="13.5">
      <c r="A32" s="193">
        <v>25</v>
      </c>
      <c r="B32" s="193" t="s">
        <v>487</v>
      </c>
      <c r="C32" s="322">
        <v>24</v>
      </c>
      <c r="D32" s="190">
        <v>12</v>
      </c>
      <c r="E32" s="224">
        <v>0</v>
      </c>
      <c r="F32" s="190">
        <v>12</v>
      </c>
      <c r="G32" s="224">
        <v>0</v>
      </c>
      <c r="H32" s="224">
        <v>0</v>
      </c>
      <c r="I32" s="224">
        <v>0</v>
      </c>
      <c r="J32" s="196">
        <v>1</v>
      </c>
      <c r="K32" s="224">
        <v>0</v>
      </c>
      <c r="L32" s="190">
        <v>1</v>
      </c>
    </row>
    <row r="33" spans="1:12" ht="13.5">
      <c r="A33" s="193">
        <v>26</v>
      </c>
      <c r="B33" s="193" t="s">
        <v>488</v>
      </c>
      <c r="C33" s="322">
        <v>25</v>
      </c>
      <c r="D33" s="190">
        <v>136505.99600000001</v>
      </c>
      <c r="E33" s="190">
        <v>354.00399999998598</v>
      </c>
      <c r="F33" s="190">
        <v>136860</v>
      </c>
      <c r="G33" s="190">
        <v>16258</v>
      </c>
      <c r="H33" s="224">
        <v>0</v>
      </c>
      <c r="I33" s="190">
        <v>16258</v>
      </c>
      <c r="J33" s="190">
        <v>8961</v>
      </c>
      <c r="K33" s="224">
        <v>0</v>
      </c>
      <c r="L33" s="190">
        <v>8961</v>
      </c>
    </row>
    <row r="34" spans="1:12" ht="13.5">
      <c r="A34" s="193">
        <v>27</v>
      </c>
      <c r="B34" s="193" t="s">
        <v>489</v>
      </c>
      <c r="C34" s="322">
        <v>26</v>
      </c>
      <c r="D34" s="190">
        <v>3688</v>
      </c>
      <c r="E34" s="224">
        <v>0</v>
      </c>
      <c r="F34" s="190">
        <v>3688</v>
      </c>
      <c r="G34" s="190">
        <v>2090</v>
      </c>
      <c r="H34" s="224">
        <v>0</v>
      </c>
      <c r="I34" s="190">
        <v>2090</v>
      </c>
      <c r="J34" s="190">
        <v>223</v>
      </c>
      <c r="K34" s="224">
        <v>0</v>
      </c>
      <c r="L34" s="190">
        <v>223</v>
      </c>
    </row>
    <row r="35" spans="1:12" ht="13.5">
      <c r="A35" s="193">
        <v>28</v>
      </c>
      <c r="B35" s="192" t="s">
        <v>490</v>
      </c>
      <c r="C35" s="322">
        <v>27</v>
      </c>
      <c r="D35" s="224">
        <v>0</v>
      </c>
      <c r="E35" s="194">
        <v>50464</v>
      </c>
      <c r="F35" s="194">
        <v>50464</v>
      </c>
      <c r="G35" s="224">
        <v>0</v>
      </c>
      <c r="H35" s="224">
        <v>0</v>
      </c>
      <c r="I35" s="224">
        <v>0</v>
      </c>
      <c r="J35" s="224">
        <v>0</v>
      </c>
      <c r="K35" s="224">
        <v>0</v>
      </c>
      <c r="L35" s="224">
        <v>0</v>
      </c>
    </row>
    <row r="36" spans="1:12" ht="13.5">
      <c r="A36" s="193">
        <v>29</v>
      </c>
      <c r="B36" s="193" t="s">
        <v>491</v>
      </c>
      <c r="C36" s="322">
        <v>19</v>
      </c>
      <c r="D36" s="224">
        <v>0</v>
      </c>
      <c r="E36" s="224">
        <v>0</v>
      </c>
      <c r="F36" s="224">
        <v>0</v>
      </c>
      <c r="G36" s="224">
        <v>0</v>
      </c>
      <c r="H36" s="224">
        <v>0</v>
      </c>
      <c r="I36" s="224">
        <v>0</v>
      </c>
      <c r="J36" s="224">
        <v>0</v>
      </c>
      <c r="K36" s="224">
        <v>0</v>
      </c>
      <c r="L36" s="224">
        <v>0</v>
      </c>
    </row>
    <row r="37" spans="1:12">
      <c r="A37" s="193">
        <v>30</v>
      </c>
      <c r="B37" s="193" t="s">
        <v>492</v>
      </c>
      <c r="C37" s="322"/>
      <c r="D37" s="190">
        <v>1301506.01</v>
      </c>
      <c r="E37" s="190">
        <v>307918.00399999996</v>
      </c>
      <c r="F37" s="190">
        <v>1609424.014</v>
      </c>
      <c r="G37" s="190">
        <v>853945.66764</v>
      </c>
      <c r="H37" s="190">
        <v>319169.33236</v>
      </c>
      <c r="I37" s="190">
        <v>1173115</v>
      </c>
      <c r="J37" s="190">
        <v>285452.21445999999</v>
      </c>
      <c r="K37" s="190">
        <v>356512.78554000001</v>
      </c>
      <c r="L37" s="190">
        <v>641965</v>
      </c>
    </row>
    <row r="108" spans="1:1">
      <c r="A108" s="16" t="s">
        <v>17</v>
      </c>
    </row>
  </sheetData>
  <sheetProtection selectLockedCells="1" selectUnlockedCells="1"/>
  <mergeCells count="8">
    <mergeCell ref="A6:L6"/>
    <mergeCell ref="A25:L25"/>
    <mergeCell ref="A3:A4"/>
    <mergeCell ref="B3:B4"/>
    <mergeCell ref="C3:C4"/>
    <mergeCell ref="D3:F3"/>
    <mergeCell ref="G3:I3"/>
    <mergeCell ref="J3:L3"/>
  </mergeCells>
  <pageMargins left="0.78740157480314965" right="0.15748031496062992" top="0.78740157480314965" bottom="0.27559055118110237" header="0.15748031496062992" footer="0.19685039370078741"/>
  <pageSetup paperSize="9" scale="80" firstPageNumber="0" orientation="landscape" horizontalDpi="300" verticalDpi="300" r:id="rId1"/>
  <headerFooter alignWithMargins="0"/>
</worksheet>
</file>

<file path=xl/worksheets/sheet46.xml><?xml version="1.0" encoding="utf-8"?>
<worksheet xmlns="http://schemas.openxmlformats.org/spreadsheetml/2006/main" xmlns:r="http://schemas.openxmlformats.org/officeDocument/2006/relationships">
  <sheetPr>
    <tabColor rgb="FF7030A0"/>
  </sheetPr>
  <dimension ref="A1:G79"/>
  <sheetViews>
    <sheetView workbookViewId="0">
      <selection sqref="A1:E33"/>
    </sheetView>
  </sheetViews>
  <sheetFormatPr defaultColWidth="10.75" defaultRowHeight="12.75"/>
  <cols>
    <col min="1" max="1" width="5.875" style="226" customWidth="1"/>
    <col min="2" max="2" width="45.625" style="1" customWidth="1"/>
    <col min="3" max="3" width="10.75" style="1"/>
    <col min="4" max="5" width="11.875" style="1" customWidth="1"/>
    <col min="6" max="16384" width="10.75" style="1"/>
  </cols>
  <sheetData>
    <row r="1" spans="1:7" ht="40.5" customHeight="1">
      <c r="A1" s="3" t="s">
        <v>1067</v>
      </c>
    </row>
    <row r="2" spans="1:7" ht="17.25" customHeight="1">
      <c r="A2" s="1"/>
      <c r="D2" s="29"/>
      <c r="E2" s="426" t="s">
        <v>0</v>
      </c>
    </row>
    <row r="3" spans="1:7" ht="16.5" customHeight="1">
      <c r="A3" s="405" t="s">
        <v>1</v>
      </c>
      <c r="B3" s="405" t="s">
        <v>2</v>
      </c>
      <c r="C3" s="405" t="s">
        <v>4</v>
      </c>
      <c r="D3" s="405" t="s">
        <v>5</v>
      </c>
      <c r="E3" s="405" t="s">
        <v>6</v>
      </c>
    </row>
    <row r="4" spans="1:7" s="36" customFormat="1" ht="11.25">
      <c r="A4" s="420">
        <v>1</v>
      </c>
      <c r="B4" s="420">
        <v>2</v>
      </c>
      <c r="C4" s="420">
        <v>3</v>
      </c>
      <c r="D4" s="420">
        <v>4</v>
      </c>
      <c r="E4" s="420">
        <v>5</v>
      </c>
    </row>
    <row r="5" spans="1:7" ht="21" customHeight="1">
      <c r="A5" s="535" t="s">
        <v>558</v>
      </c>
      <c r="B5" s="535"/>
      <c r="C5" s="535"/>
      <c r="D5" s="535"/>
      <c r="E5" s="15"/>
    </row>
    <row r="6" spans="1:7" ht="18" customHeight="1">
      <c r="A6" s="221">
        <v>1</v>
      </c>
      <c r="B6" s="222" t="s">
        <v>193</v>
      </c>
      <c r="C6" s="223">
        <v>305418</v>
      </c>
      <c r="D6" s="175">
        <v>208998</v>
      </c>
      <c r="E6" s="175">
        <v>130812</v>
      </c>
    </row>
    <row r="7" spans="1:7" ht="18" customHeight="1">
      <c r="A7" s="221">
        <v>2</v>
      </c>
      <c r="B7" s="222" t="s">
        <v>559</v>
      </c>
      <c r="C7" s="224">
        <v>0</v>
      </c>
      <c r="D7" s="224">
        <v>0</v>
      </c>
      <c r="E7" s="224">
        <v>0</v>
      </c>
    </row>
    <row r="8" spans="1:7" ht="18" customHeight="1">
      <c r="A8" s="221">
        <v>3</v>
      </c>
      <c r="B8" s="220" t="s">
        <v>473</v>
      </c>
      <c r="C8" s="224">
        <v>0</v>
      </c>
      <c r="D8" s="224">
        <v>0</v>
      </c>
      <c r="E8" s="175">
        <v>1678</v>
      </c>
    </row>
    <row r="9" spans="1:7" ht="18" customHeight="1">
      <c r="A9" s="221">
        <v>4</v>
      </c>
      <c r="B9" s="222" t="s">
        <v>470</v>
      </c>
      <c r="C9" s="223">
        <v>98</v>
      </c>
      <c r="D9" s="175">
        <v>1830</v>
      </c>
      <c r="E9" s="175">
        <v>756</v>
      </c>
    </row>
    <row r="10" spans="1:7" ht="18" customHeight="1">
      <c r="A10" s="221">
        <v>5</v>
      </c>
      <c r="B10" s="222" t="s">
        <v>561</v>
      </c>
      <c r="C10" s="410"/>
      <c r="D10" s="224">
        <v>0</v>
      </c>
      <c r="E10" s="224">
        <v>0</v>
      </c>
    </row>
    <row r="11" spans="1:7" ht="38.25" customHeight="1">
      <c r="A11" s="221">
        <v>6</v>
      </c>
      <c r="B11" s="222" t="s">
        <v>562</v>
      </c>
      <c r="C11" s="224">
        <v>0</v>
      </c>
      <c r="D11" s="224">
        <v>0</v>
      </c>
      <c r="E11" s="224">
        <v>0</v>
      </c>
    </row>
    <row r="12" spans="1:7" ht="32.25" customHeight="1">
      <c r="A12" s="221">
        <v>7</v>
      </c>
      <c r="B12" s="222" t="s">
        <v>563</v>
      </c>
      <c r="C12" s="224">
        <v>0</v>
      </c>
      <c r="D12" s="224">
        <v>0</v>
      </c>
      <c r="E12" s="224">
        <v>0</v>
      </c>
    </row>
    <row r="13" spans="1:7" ht="18" customHeight="1">
      <c r="A13" s="221">
        <v>8</v>
      </c>
      <c r="B13" s="222" t="s">
        <v>560</v>
      </c>
      <c r="C13" s="223">
        <v>22602</v>
      </c>
      <c r="D13" s="175">
        <v>4843</v>
      </c>
      <c r="E13" s="175">
        <v>1340</v>
      </c>
      <c r="G13" s="225" t="s">
        <v>27</v>
      </c>
    </row>
    <row r="14" spans="1:7" ht="18" customHeight="1">
      <c r="A14" s="221">
        <v>9</v>
      </c>
      <c r="B14" s="222" t="s">
        <v>564</v>
      </c>
      <c r="C14" s="224">
        <v>0</v>
      </c>
      <c r="D14" s="224">
        <v>0</v>
      </c>
      <c r="E14" s="224">
        <v>0</v>
      </c>
    </row>
    <row r="15" spans="1:7" ht="18" customHeight="1">
      <c r="A15" s="221">
        <v>10</v>
      </c>
      <c r="B15" s="222" t="s">
        <v>566</v>
      </c>
      <c r="C15" s="224">
        <v>0</v>
      </c>
      <c r="D15" s="224">
        <v>0</v>
      </c>
      <c r="E15" s="224">
        <v>0</v>
      </c>
    </row>
    <row r="16" spans="1:7" ht="18" customHeight="1">
      <c r="A16" s="221">
        <v>11</v>
      </c>
      <c r="B16" s="222" t="s">
        <v>565</v>
      </c>
      <c r="C16" s="223">
        <v>235</v>
      </c>
      <c r="D16" s="175">
        <v>205</v>
      </c>
      <c r="E16" s="175">
        <v>131</v>
      </c>
    </row>
    <row r="17" spans="1:5" ht="18" customHeight="1">
      <c r="A17" s="221">
        <v>12</v>
      </c>
      <c r="B17" s="222" t="s">
        <v>567</v>
      </c>
      <c r="C17" s="224">
        <v>0</v>
      </c>
      <c r="D17" s="224">
        <v>0</v>
      </c>
      <c r="E17" s="224">
        <v>0</v>
      </c>
    </row>
    <row r="18" spans="1:5" ht="18" customHeight="1">
      <c r="A18" s="221">
        <v>13</v>
      </c>
      <c r="B18" s="222" t="s">
        <v>430</v>
      </c>
      <c r="C18" s="224">
        <v>0</v>
      </c>
      <c r="D18" s="31">
        <v>0</v>
      </c>
      <c r="E18" s="31">
        <v>0</v>
      </c>
    </row>
    <row r="19" spans="1:5" ht="18" customHeight="1">
      <c r="A19" s="451">
        <v>14</v>
      </c>
      <c r="B19" s="222" t="s">
        <v>568</v>
      </c>
      <c r="C19" s="223">
        <f>SUM(C6:C18)</f>
        <v>328353</v>
      </c>
      <c r="D19" s="223">
        <f>SUM(D6:D18)</f>
        <v>215876</v>
      </c>
      <c r="E19" s="223">
        <f>SUM(E6:E18)</f>
        <v>134717</v>
      </c>
    </row>
    <row r="20" spans="1:5" ht="18" customHeight="1">
      <c r="A20" s="535" t="s">
        <v>569</v>
      </c>
      <c r="B20" s="535"/>
      <c r="C20" s="535"/>
      <c r="D20" s="535"/>
      <c r="E20" s="113"/>
    </row>
    <row r="21" spans="1:5" ht="18" customHeight="1">
      <c r="A21" s="221">
        <v>15</v>
      </c>
      <c r="B21" s="222" t="s">
        <v>570</v>
      </c>
      <c r="C21" s="223">
        <v>-26585</v>
      </c>
      <c r="D21" s="175">
        <v>-6960</v>
      </c>
      <c r="E21" s="175">
        <v>-5999</v>
      </c>
    </row>
    <row r="22" spans="1:5" ht="18" customHeight="1">
      <c r="A22" s="221">
        <v>16</v>
      </c>
      <c r="B22" s="222" t="s">
        <v>571</v>
      </c>
      <c r="C22" s="224">
        <v>0</v>
      </c>
      <c r="D22" s="224">
        <v>0</v>
      </c>
      <c r="E22" s="224">
        <v>0</v>
      </c>
    </row>
    <row r="23" spans="1:5" ht="18" customHeight="1">
      <c r="A23" s="221">
        <v>17</v>
      </c>
      <c r="B23" s="222" t="s">
        <v>235</v>
      </c>
      <c r="C23" s="224">
        <v>0</v>
      </c>
      <c r="D23" s="224">
        <v>0</v>
      </c>
      <c r="E23" s="224">
        <v>0</v>
      </c>
    </row>
    <row r="24" spans="1:5" ht="18" customHeight="1">
      <c r="A24" s="221">
        <v>18</v>
      </c>
      <c r="B24" s="56" t="s">
        <v>572</v>
      </c>
      <c r="C24" s="223">
        <v>-76409</v>
      </c>
      <c r="D24" s="175">
        <v>-37235</v>
      </c>
      <c r="E24" s="175">
        <v>-23472</v>
      </c>
    </row>
    <row r="25" spans="1:5" ht="18" customHeight="1">
      <c r="A25" s="221">
        <v>19</v>
      </c>
      <c r="B25" s="222" t="s">
        <v>573</v>
      </c>
      <c r="C25" s="223">
        <v>-11585</v>
      </c>
      <c r="D25" s="175">
        <v>-13353</v>
      </c>
      <c r="E25" s="175">
        <v>-26187</v>
      </c>
    </row>
    <row r="26" spans="1:5" ht="18" customHeight="1">
      <c r="A26" s="221">
        <v>20</v>
      </c>
      <c r="B26" s="222" t="s">
        <v>574</v>
      </c>
      <c r="C26" s="224">
        <v>0</v>
      </c>
      <c r="D26" s="224">
        <v>0</v>
      </c>
      <c r="E26" s="224">
        <v>0</v>
      </c>
    </row>
    <row r="27" spans="1:5" ht="18" customHeight="1">
      <c r="A27" s="221">
        <v>21</v>
      </c>
      <c r="B27" s="222" t="s">
        <v>575</v>
      </c>
      <c r="C27" s="223">
        <v>-2130</v>
      </c>
      <c r="D27" s="175">
        <v>-1452</v>
      </c>
      <c r="E27" s="175">
        <v>-332.98149000000001</v>
      </c>
    </row>
    <row r="28" spans="1:5" ht="18" customHeight="1">
      <c r="A28" s="221">
        <v>22</v>
      </c>
      <c r="B28" s="222" t="s">
        <v>576</v>
      </c>
      <c r="C28" s="223">
        <v>-165</v>
      </c>
      <c r="D28" s="175">
        <v>-398</v>
      </c>
      <c r="E28" s="175">
        <v>-3305</v>
      </c>
    </row>
    <row r="29" spans="1:5" ht="18" customHeight="1">
      <c r="A29" s="221">
        <v>23</v>
      </c>
      <c r="B29" s="227" t="s">
        <v>577</v>
      </c>
      <c r="C29" s="224">
        <v>0</v>
      </c>
      <c r="D29" s="224">
        <v>0</v>
      </c>
      <c r="E29" s="224">
        <v>0</v>
      </c>
    </row>
    <row r="30" spans="1:5" ht="18" customHeight="1">
      <c r="A30" s="221">
        <v>24</v>
      </c>
      <c r="B30" s="222" t="s">
        <v>430</v>
      </c>
      <c r="C30" s="224">
        <v>0</v>
      </c>
      <c r="D30" s="224">
        <v>0</v>
      </c>
      <c r="E30" s="224">
        <v>0</v>
      </c>
    </row>
    <row r="31" spans="1:5" ht="18" customHeight="1">
      <c r="A31" s="221">
        <v>25</v>
      </c>
      <c r="B31" s="222" t="s">
        <v>578</v>
      </c>
      <c r="C31" s="223">
        <f>SUM(C21:C30)</f>
        <v>-116874</v>
      </c>
      <c r="D31" s="223">
        <f t="shared" ref="D31:E31" si="0">SUM(D21:D30)</f>
        <v>-59398</v>
      </c>
      <c r="E31" s="223">
        <f t="shared" si="0"/>
        <v>-59295.981489999998</v>
      </c>
    </row>
    <row r="32" spans="1:5" ht="18" customHeight="1">
      <c r="A32" s="451">
        <v>26</v>
      </c>
      <c r="B32" s="222" t="s">
        <v>579</v>
      </c>
      <c r="C32" s="223">
        <f>C19+C31</f>
        <v>211479</v>
      </c>
      <c r="D32" s="223">
        <f t="shared" ref="D32:E32" si="1">D19+D31</f>
        <v>156478</v>
      </c>
      <c r="E32" s="223">
        <f t="shared" si="1"/>
        <v>75421.018509999994</v>
      </c>
    </row>
    <row r="33" spans="1:1" ht="31.5" customHeight="1"/>
    <row r="34" spans="1:1">
      <c r="A34" s="1"/>
    </row>
    <row r="79" spans="1:1">
      <c r="A79" s="228" t="s">
        <v>17</v>
      </c>
    </row>
  </sheetData>
  <sheetProtection selectLockedCells="1" selectUnlockedCells="1"/>
  <mergeCells count="2">
    <mergeCell ref="A5:D5"/>
    <mergeCell ref="A20:D20"/>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sheetPr>
    <tabColor rgb="FF7030A0"/>
  </sheetPr>
  <dimension ref="A1:E97"/>
  <sheetViews>
    <sheetView workbookViewId="0">
      <selection sqref="A1:E23"/>
    </sheetView>
  </sheetViews>
  <sheetFormatPr defaultColWidth="10.75" defaultRowHeight="13.5"/>
  <cols>
    <col min="1" max="1" width="6.125" customWidth="1"/>
    <col min="2" max="2" width="35" customWidth="1"/>
  </cols>
  <sheetData>
    <row r="1" spans="1:5">
      <c r="A1" s="27"/>
      <c r="B1" s="1"/>
      <c r="C1" s="1"/>
      <c r="D1" s="1"/>
      <c r="E1" s="1"/>
    </row>
    <row r="2" spans="1:5" ht="18" customHeight="1">
      <c r="A2" s="53" t="s">
        <v>1068</v>
      </c>
      <c r="B2" s="3"/>
      <c r="C2" s="3"/>
      <c r="D2" s="3"/>
      <c r="E2" s="3"/>
    </row>
    <row r="3" spans="1:5" ht="21.75" customHeight="1">
      <c r="A3" s="53"/>
      <c r="B3" s="3"/>
      <c r="C3" s="3"/>
      <c r="E3" s="442" t="s">
        <v>0</v>
      </c>
    </row>
    <row r="4" spans="1:5" ht="21.75" customHeight="1">
      <c r="A4" s="249" t="s">
        <v>1</v>
      </c>
      <c r="B4" s="249" t="s">
        <v>2</v>
      </c>
      <c r="C4" s="249" t="s">
        <v>4</v>
      </c>
      <c r="D4" s="249" t="s">
        <v>5</v>
      </c>
      <c r="E4" s="166" t="s">
        <v>6</v>
      </c>
    </row>
    <row r="5" spans="1:5" s="424" customFormat="1" ht="11.25">
      <c r="A5" s="452">
        <v>1</v>
      </c>
      <c r="B5" s="452">
        <v>2</v>
      </c>
      <c r="C5" s="452">
        <v>3</v>
      </c>
      <c r="D5" s="452">
        <v>4</v>
      </c>
      <c r="E5" s="452">
        <v>5</v>
      </c>
    </row>
    <row r="6" spans="1:5" ht="25.5" customHeight="1">
      <c r="A6" s="536" t="s">
        <v>643</v>
      </c>
      <c r="B6" s="537"/>
      <c r="C6" s="537"/>
      <c r="D6" s="537"/>
      <c r="E6" s="538"/>
    </row>
    <row r="7" spans="1:5" ht="18" customHeight="1">
      <c r="A7" s="169">
        <v>1</v>
      </c>
      <c r="B7" s="250" t="s">
        <v>644</v>
      </c>
      <c r="C7" s="384">
        <v>59850.68348</v>
      </c>
      <c r="D7" s="384">
        <v>38085</v>
      </c>
      <c r="E7" s="384">
        <v>11057.0779</v>
      </c>
    </row>
    <row r="8" spans="1:5" ht="18" customHeight="1">
      <c r="A8" s="169">
        <v>2</v>
      </c>
      <c r="B8" s="250" t="s">
        <v>645</v>
      </c>
      <c r="C8" s="384" t="s">
        <v>32</v>
      </c>
      <c r="D8" s="384" t="s">
        <v>32</v>
      </c>
      <c r="E8" s="384" t="s">
        <v>32</v>
      </c>
    </row>
    <row r="9" spans="1:5" ht="18" customHeight="1">
      <c r="A9" s="169">
        <v>3</v>
      </c>
      <c r="B9" s="250" t="s">
        <v>646</v>
      </c>
      <c r="C9" s="384" t="s">
        <v>32</v>
      </c>
      <c r="D9" s="384" t="s">
        <v>32</v>
      </c>
      <c r="E9" s="384" t="s">
        <v>32</v>
      </c>
    </row>
    <row r="10" spans="1:5" ht="18" customHeight="1">
      <c r="A10" s="169">
        <v>4</v>
      </c>
      <c r="B10" s="250" t="s">
        <v>430</v>
      </c>
      <c r="C10" s="384">
        <v>4468.9031699999996</v>
      </c>
      <c r="D10" s="384">
        <v>97</v>
      </c>
      <c r="E10" s="384">
        <v>2</v>
      </c>
    </row>
    <row r="11" spans="1:5" ht="18" customHeight="1">
      <c r="A11" s="169">
        <v>5</v>
      </c>
      <c r="B11" s="250" t="s">
        <v>647</v>
      </c>
      <c r="C11" s="384" t="s">
        <v>32</v>
      </c>
      <c r="D11" s="384" t="s">
        <v>32</v>
      </c>
      <c r="E11" s="384" t="s">
        <v>32</v>
      </c>
    </row>
    <row r="12" spans="1:5" ht="18" customHeight="1">
      <c r="A12" s="169">
        <v>6</v>
      </c>
      <c r="B12" s="250" t="s">
        <v>648</v>
      </c>
      <c r="C12" s="384">
        <v>25.586650000000002</v>
      </c>
      <c r="D12" s="384">
        <v>16</v>
      </c>
      <c r="E12" s="384">
        <v>8</v>
      </c>
    </row>
    <row r="13" spans="1:5" ht="18" customHeight="1">
      <c r="A13" s="169">
        <v>7</v>
      </c>
      <c r="B13" s="250" t="s">
        <v>649</v>
      </c>
      <c r="C13" s="384">
        <v>64345.173299999995</v>
      </c>
      <c r="D13" s="384">
        <v>38198</v>
      </c>
      <c r="E13" s="384">
        <v>11067.0779</v>
      </c>
    </row>
    <row r="14" spans="1:5" ht="23.25" customHeight="1">
      <c r="A14" s="536" t="s">
        <v>650</v>
      </c>
      <c r="B14" s="537"/>
      <c r="C14" s="537"/>
      <c r="D14" s="537"/>
      <c r="E14" s="538"/>
    </row>
    <row r="15" spans="1:5" ht="18" customHeight="1">
      <c r="A15" s="169">
        <v>8</v>
      </c>
      <c r="B15" s="250" t="s">
        <v>644</v>
      </c>
      <c r="C15" s="384">
        <v>-4029.4789900000001</v>
      </c>
      <c r="D15" s="384">
        <v>-3868</v>
      </c>
      <c r="E15" s="384">
        <v>-1407.78594</v>
      </c>
    </row>
    <row r="16" spans="1:5" ht="18" customHeight="1">
      <c r="A16" s="169">
        <v>9</v>
      </c>
      <c r="B16" s="250" t="s">
        <v>645</v>
      </c>
      <c r="C16" s="384" t="s">
        <v>32</v>
      </c>
      <c r="D16" s="384" t="s">
        <v>32</v>
      </c>
      <c r="E16" s="384" t="s">
        <v>32</v>
      </c>
    </row>
    <row r="17" spans="1:5" ht="18" customHeight="1">
      <c r="A17" s="169">
        <v>10</v>
      </c>
      <c r="B17" s="250" t="s">
        <v>646</v>
      </c>
      <c r="C17" s="384" t="s">
        <v>32</v>
      </c>
      <c r="D17" s="384" t="s">
        <v>32</v>
      </c>
      <c r="E17" s="384" t="s">
        <v>32</v>
      </c>
    </row>
    <row r="18" spans="1:5" ht="18" customHeight="1">
      <c r="A18" s="169">
        <v>11</v>
      </c>
      <c r="B18" s="250" t="s">
        <v>430</v>
      </c>
      <c r="C18" s="384">
        <v>-31.86037</v>
      </c>
      <c r="D18" s="384">
        <v>-67</v>
      </c>
      <c r="E18" s="384">
        <v>-30</v>
      </c>
    </row>
    <row r="19" spans="1:5" ht="18" customHeight="1">
      <c r="A19" s="169">
        <v>12</v>
      </c>
      <c r="B19" s="250" t="s">
        <v>647</v>
      </c>
      <c r="C19" s="384" t="s">
        <v>32</v>
      </c>
      <c r="D19" s="384" t="s">
        <v>32</v>
      </c>
      <c r="E19" s="384" t="s">
        <v>32</v>
      </c>
    </row>
    <row r="20" spans="1:5" ht="18" customHeight="1">
      <c r="A20" s="169">
        <v>13</v>
      </c>
      <c r="B20" s="250" t="s">
        <v>648</v>
      </c>
      <c r="C20" s="384" t="s">
        <v>32</v>
      </c>
      <c r="D20" s="384" t="s">
        <v>32</v>
      </c>
      <c r="E20" s="384" t="s">
        <v>32</v>
      </c>
    </row>
    <row r="21" spans="1:5" ht="18" customHeight="1">
      <c r="A21" s="250">
        <v>14</v>
      </c>
      <c r="B21" s="250" t="s">
        <v>651</v>
      </c>
      <c r="C21" s="384">
        <v>-4061.3393599999999</v>
      </c>
      <c r="D21" s="384">
        <v>-3935</v>
      </c>
      <c r="E21" s="384">
        <v>-1437.78594</v>
      </c>
    </row>
    <row r="22" spans="1:5" ht="18" customHeight="1">
      <c r="A22" s="250">
        <v>15</v>
      </c>
      <c r="B22" s="250" t="s">
        <v>652</v>
      </c>
      <c r="C22" s="384">
        <v>60283.833939999997</v>
      </c>
      <c r="D22" s="384">
        <v>34263</v>
      </c>
      <c r="E22" s="384">
        <v>9629.2919600000005</v>
      </c>
    </row>
    <row r="23" spans="1:5">
      <c r="A23" s="251"/>
      <c r="B23" s="251"/>
      <c r="C23" s="251"/>
      <c r="D23" s="251"/>
      <c r="E23" s="251"/>
    </row>
    <row r="97" spans="1:1">
      <c r="A97" s="16" t="s">
        <v>17</v>
      </c>
    </row>
  </sheetData>
  <sheetProtection selectLockedCells="1" selectUnlockedCells="1"/>
  <mergeCells count="2">
    <mergeCell ref="A6:E6"/>
    <mergeCell ref="A14:E14"/>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sheetPr>
    <tabColor rgb="FF7030A0"/>
  </sheetPr>
  <dimension ref="A2:L93"/>
  <sheetViews>
    <sheetView workbookViewId="0">
      <selection activeCell="D9" sqref="D9"/>
    </sheetView>
  </sheetViews>
  <sheetFormatPr defaultColWidth="10.75" defaultRowHeight="13.5"/>
  <cols>
    <col min="1" max="1" width="5.875" style="1" customWidth="1"/>
    <col min="2" max="2" width="44.375" style="1" customWidth="1"/>
    <col min="3" max="3" width="9.125" style="1" customWidth="1"/>
    <col min="4" max="6" width="9.375" style="1" customWidth="1"/>
  </cols>
  <sheetData>
    <row r="2" spans="1:6">
      <c r="A2" s="3" t="s">
        <v>1069</v>
      </c>
      <c r="B2" s="3"/>
      <c r="C2" s="3"/>
      <c r="D2" s="3"/>
      <c r="E2" s="3"/>
      <c r="F2" s="3"/>
    </row>
    <row r="3" spans="1:6">
      <c r="A3" s="3"/>
      <c r="B3" s="3"/>
      <c r="C3" s="3"/>
      <c r="D3" s="3"/>
      <c r="F3" s="442" t="s">
        <v>0</v>
      </c>
    </row>
    <row r="4" spans="1:6" ht="18.75" customHeight="1">
      <c r="A4" s="233" t="s">
        <v>29</v>
      </c>
      <c r="B4" s="234" t="s">
        <v>30</v>
      </c>
      <c r="C4" s="166" t="s">
        <v>126</v>
      </c>
      <c r="D4" s="166" t="s">
        <v>4</v>
      </c>
      <c r="E4" s="166" t="s">
        <v>5</v>
      </c>
      <c r="F4" s="166" t="s">
        <v>6</v>
      </c>
    </row>
    <row r="5" spans="1:6" s="424" customFormat="1" ht="11.25">
      <c r="A5" s="428">
        <v>1</v>
      </c>
      <c r="B5" s="443">
        <v>2</v>
      </c>
      <c r="C5" s="420">
        <v>3</v>
      </c>
      <c r="D5" s="420">
        <v>4</v>
      </c>
      <c r="E5" s="420">
        <v>5</v>
      </c>
      <c r="F5" s="420">
        <v>6</v>
      </c>
    </row>
    <row r="6" spans="1:6" ht="18" customHeight="1">
      <c r="A6" s="26">
        <v>1</v>
      </c>
      <c r="B6" s="13" t="s">
        <v>653</v>
      </c>
      <c r="C6" s="55"/>
      <c r="D6" s="384" t="s">
        <v>32</v>
      </c>
      <c r="E6" s="384" t="s">
        <v>32</v>
      </c>
      <c r="F6" s="384" t="s">
        <v>32</v>
      </c>
    </row>
    <row r="7" spans="1:6" ht="18" customHeight="1">
      <c r="A7" s="26">
        <v>2</v>
      </c>
      <c r="B7" s="13" t="s">
        <v>654</v>
      </c>
      <c r="C7" s="55"/>
      <c r="D7" s="384" t="s">
        <v>32</v>
      </c>
      <c r="E7" s="384" t="s">
        <v>32</v>
      </c>
      <c r="F7" s="384" t="s">
        <v>32</v>
      </c>
    </row>
    <row r="8" spans="1:6" ht="18" customHeight="1">
      <c r="A8" s="26">
        <v>3</v>
      </c>
      <c r="B8" s="13" t="s">
        <v>655</v>
      </c>
      <c r="C8" s="55"/>
      <c r="D8" s="384" t="s">
        <v>32</v>
      </c>
      <c r="E8" s="384" t="s">
        <v>32</v>
      </c>
      <c r="F8" s="384" t="s">
        <v>32</v>
      </c>
    </row>
    <row r="9" spans="1:6" ht="18" customHeight="1">
      <c r="A9" s="26">
        <v>4</v>
      </c>
      <c r="B9" s="13" t="s">
        <v>656</v>
      </c>
      <c r="C9" s="55"/>
      <c r="D9" s="384">
        <v>802.37080000000003</v>
      </c>
      <c r="E9" s="384">
        <v>568.50747000000001</v>
      </c>
      <c r="F9" s="384">
        <v>535</v>
      </c>
    </row>
    <row r="10" spans="1:6" ht="18" customHeight="1">
      <c r="A10" s="26">
        <v>5</v>
      </c>
      <c r="B10" s="13" t="s">
        <v>657</v>
      </c>
      <c r="C10" s="55"/>
      <c r="D10" s="384" t="s">
        <v>32</v>
      </c>
      <c r="E10" s="384" t="s">
        <v>32</v>
      </c>
      <c r="F10" s="384" t="s">
        <v>32</v>
      </c>
    </row>
    <row r="11" spans="1:6" ht="18" customHeight="1">
      <c r="A11" s="26">
        <v>6</v>
      </c>
      <c r="B11" s="13" t="s">
        <v>658</v>
      </c>
      <c r="C11" s="55"/>
      <c r="D11" s="384" t="s">
        <v>32</v>
      </c>
      <c r="E11" s="384" t="s">
        <v>32</v>
      </c>
      <c r="F11" s="384" t="s">
        <v>32</v>
      </c>
    </row>
    <row r="12" spans="1:6" ht="37.5" customHeight="1">
      <c r="A12" s="26">
        <v>7</v>
      </c>
      <c r="B12" s="13" t="s">
        <v>659</v>
      </c>
      <c r="C12" s="55"/>
      <c r="D12" s="384">
        <v>54.952030000000001</v>
      </c>
      <c r="E12" s="384">
        <v>1</v>
      </c>
      <c r="F12" s="384">
        <v>2.4760300000000002</v>
      </c>
    </row>
    <row r="13" spans="1:6" ht="18" customHeight="1">
      <c r="A13" s="26">
        <v>8</v>
      </c>
      <c r="B13" s="13" t="s">
        <v>660</v>
      </c>
      <c r="C13" s="55"/>
      <c r="D13" s="384" t="s">
        <v>32</v>
      </c>
      <c r="E13" s="384" t="s">
        <v>32</v>
      </c>
      <c r="F13" s="384" t="s">
        <v>32</v>
      </c>
    </row>
    <row r="14" spans="1:6" ht="18" customHeight="1">
      <c r="A14" s="26">
        <v>9</v>
      </c>
      <c r="B14" s="13" t="s">
        <v>661</v>
      </c>
      <c r="C14" s="55"/>
      <c r="D14" s="384" t="s">
        <v>32</v>
      </c>
      <c r="E14" s="384" t="s">
        <v>32</v>
      </c>
      <c r="F14" s="384" t="s">
        <v>32</v>
      </c>
    </row>
    <row r="15" spans="1:6" ht="18" customHeight="1">
      <c r="A15" s="26">
        <v>10</v>
      </c>
      <c r="B15" s="13" t="s">
        <v>662</v>
      </c>
      <c r="C15" s="61"/>
      <c r="D15" s="384" t="s">
        <v>32</v>
      </c>
      <c r="E15" s="384">
        <v>3189</v>
      </c>
      <c r="F15" s="384">
        <v>4983</v>
      </c>
    </row>
    <row r="16" spans="1:6" ht="18" customHeight="1">
      <c r="A16" s="26">
        <v>11</v>
      </c>
      <c r="B16" s="13" t="s">
        <v>158</v>
      </c>
      <c r="C16" s="55"/>
      <c r="D16" s="384">
        <v>53.041220000000102</v>
      </c>
      <c r="E16" s="384">
        <v>161.24834000000055</v>
      </c>
      <c r="F16" s="384">
        <v>327.83522999999968</v>
      </c>
    </row>
    <row r="17" spans="1:6" ht="18" customHeight="1">
      <c r="A17" s="26">
        <v>12</v>
      </c>
      <c r="B17" s="13" t="s">
        <v>663</v>
      </c>
      <c r="C17" s="56"/>
      <c r="D17" s="384">
        <v>910.36405000000013</v>
      </c>
      <c r="E17" s="384">
        <v>3919.7558100000006</v>
      </c>
      <c r="F17" s="384">
        <v>5848.3112599999995</v>
      </c>
    </row>
    <row r="18" spans="1:6">
      <c r="E18" s="1" t="s">
        <v>27</v>
      </c>
      <c r="F18" s="1" t="s">
        <v>27</v>
      </c>
    </row>
    <row r="93" spans="1:12" s="1" customFormat="1">
      <c r="A93" s="16" t="s">
        <v>17</v>
      </c>
      <c r="G93"/>
      <c r="H93"/>
      <c r="I93"/>
      <c r="J93"/>
      <c r="K93"/>
      <c r="L93"/>
    </row>
  </sheetData>
  <sheetProtection selectLockedCells="1" selectUnlockedCells="1"/>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sheetPr>
    <tabColor rgb="FF7030A0"/>
  </sheetPr>
  <dimension ref="A2:Q99"/>
  <sheetViews>
    <sheetView workbookViewId="0">
      <selection activeCell="D6" sqref="D6"/>
    </sheetView>
  </sheetViews>
  <sheetFormatPr defaultColWidth="10.75" defaultRowHeight="13.5"/>
  <cols>
    <col min="1" max="1" width="5.75" style="106" customWidth="1"/>
    <col min="2" max="2" width="43.375" style="106" customWidth="1"/>
    <col min="3" max="3" width="8.125" style="106" customWidth="1"/>
    <col min="4" max="6" width="12.625" style="106" customWidth="1"/>
    <col min="7" max="16384" width="10.75" style="198"/>
  </cols>
  <sheetData>
    <row r="2" spans="1:6">
      <c r="A2" s="208" t="s">
        <v>1070</v>
      </c>
      <c r="B2" s="208"/>
      <c r="C2" s="208"/>
      <c r="D2" s="208"/>
      <c r="E2" s="208"/>
      <c r="F2" s="208"/>
    </row>
    <row r="3" spans="1:6">
      <c r="A3" s="208"/>
      <c r="B3" s="208"/>
      <c r="C3" s="208"/>
      <c r="D3" s="208"/>
      <c r="F3" s="442" t="s">
        <v>0</v>
      </c>
    </row>
    <row r="4" spans="1:6" ht="21.75" customHeight="1">
      <c r="A4" s="373" t="s">
        <v>29</v>
      </c>
      <c r="B4" s="373" t="s">
        <v>30</v>
      </c>
      <c r="C4" s="373" t="s">
        <v>126</v>
      </c>
      <c r="D4" s="373" t="s">
        <v>4</v>
      </c>
      <c r="E4" s="373" t="s">
        <v>5</v>
      </c>
      <c r="F4" s="373" t="s">
        <v>6</v>
      </c>
    </row>
    <row r="5" spans="1:6" s="453" customFormat="1" ht="11.25">
      <c r="A5" s="420">
        <v>1</v>
      </c>
      <c r="B5" s="420">
        <v>2</v>
      </c>
      <c r="C5" s="420">
        <v>3</v>
      </c>
      <c r="D5" s="420">
        <v>4</v>
      </c>
      <c r="E5" s="420">
        <v>5</v>
      </c>
      <c r="F5" s="420">
        <v>6</v>
      </c>
    </row>
    <row r="6" spans="1:6" ht="18" customHeight="1">
      <c r="A6" s="227">
        <v>1</v>
      </c>
      <c r="B6" s="56" t="s">
        <v>665</v>
      </c>
      <c r="C6" s="56"/>
      <c r="D6" s="384">
        <v>-116526</v>
      </c>
      <c r="E6" s="384">
        <v>-84372</v>
      </c>
      <c r="F6" s="384">
        <v>-23827</v>
      </c>
    </row>
    <row r="7" spans="1:6" ht="18" customHeight="1">
      <c r="A7" s="227">
        <v>2</v>
      </c>
      <c r="B7" s="56" t="s">
        <v>666</v>
      </c>
      <c r="C7" s="56"/>
      <c r="D7" s="384">
        <v>-11626</v>
      </c>
      <c r="E7" s="384">
        <v>-8950</v>
      </c>
      <c r="F7" s="384">
        <v>-2646</v>
      </c>
    </row>
    <row r="8" spans="1:6" ht="30" customHeight="1">
      <c r="A8" s="227">
        <v>3</v>
      </c>
      <c r="B8" s="56" t="s">
        <v>671</v>
      </c>
      <c r="C8" s="56"/>
      <c r="D8" s="31">
        <v>0</v>
      </c>
      <c r="E8" s="383" t="s">
        <v>32</v>
      </c>
      <c r="F8" s="383" t="s">
        <v>32</v>
      </c>
    </row>
    <row r="9" spans="1:6" ht="31.5" customHeight="1">
      <c r="A9" s="227">
        <v>4</v>
      </c>
      <c r="B9" s="56" t="s">
        <v>673</v>
      </c>
      <c r="C9" s="56"/>
      <c r="D9" s="31">
        <v>0</v>
      </c>
      <c r="E9" s="383" t="s">
        <v>32</v>
      </c>
      <c r="F9" s="383" t="s">
        <v>32</v>
      </c>
    </row>
    <row r="10" spans="1:6" ht="18" customHeight="1">
      <c r="A10" s="227">
        <v>5</v>
      </c>
      <c r="B10" s="56" t="s">
        <v>674</v>
      </c>
      <c r="C10" s="56"/>
      <c r="D10" s="31">
        <v>0</v>
      </c>
      <c r="E10" s="383" t="s">
        <v>32</v>
      </c>
      <c r="F10" s="383" t="s">
        <v>32</v>
      </c>
    </row>
    <row r="11" spans="1:6" ht="34.5" customHeight="1">
      <c r="A11" s="227">
        <v>6</v>
      </c>
      <c r="B11" s="56" t="s">
        <v>667</v>
      </c>
      <c r="C11" s="56"/>
      <c r="D11" s="384">
        <v>-3</v>
      </c>
      <c r="E11" s="384">
        <v>-4</v>
      </c>
      <c r="F11" s="384">
        <v>-4</v>
      </c>
    </row>
    <row r="12" spans="1:6" ht="31.5" customHeight="1">
      <c r="A12" s="227">
        <v>7</v>
      </c>
      <c r="B12" s="56" t="s">
        <v>668</v>
      </c>
      <c r="C12" s="56"/>
      <c r="D12" s="384">
        <v>-14042.92303</v>
      </c>
      <c r="E12" s="384">
        <v>-12866</v>
      </c>
      <c r="F12" s="384">
        <v>-5530</v>
      </c>
    </row>
    <row r="13" spans="1:6" ht="18" customHeight="1">
      <c r="A13" s="227">
        <v>8</v>
      </c>
      <c r="B13" s="56" t="s">
        <v>675</v>
      </c>
      <c r="C13" s="56"/>
      <c r="D13" s="384">
        <v>-40376.044600000001</v>
      </c>
      <c r="E13" s="384">
        <v>-30374</v>
      </c>
      <c r="F13" s="384">
        <v>-11515</v>
      </c>
    </row>
    <row r="14" spans="1:6" ht="18" customHeight="1">
      <c r="A14" s="227">
        <v>9</v>
      </c>
      <c r="B14" s="56" t="s">
        <v>669</v>
      </c>
      <c r="C14" s="56"/>
      <c r="D14" s="384">
        <v>-123</v>
      </c>
      <c r="E14" s="384">
        <v>-116</v>
      </c>
      <c r="F14" s="384">
        <v>-395</v>
      </c>
    </row>
    <row r="15" spans="1:6" ht="18" customHeight="1">
      <c r="A15" s="227">
        <v>10</v>
      </c>
      <c r="B15" s="56" t="s">
        <v>670</v>
      </c>
      <c r="C15" s="56"/>
      <c r="D15" s="384">
        <f>-1890-81</f>
        <v>-1971</v>
      </c>
      <c r="E15" s="384">
        <v>-1753</v>
      </c>
      <c r="F15" s="384">
        <v>-464.99658999999997</v>
      </c>
    </row>
    <row r="16" spans="1:6" ht="18" customHeight="1">
      <c r="A16" s="227">
        <v>11</v>
      </c>
      <c r="B16" s="56" t="s">
        <v>672</v>
      </c>
      <c r="C16" s="56"/>
      <c r="D16" s="384">
        <v>-495</v>
      </c>
      <c r="E16" s="384">
        <v>-546</v>
      </c>
      <c r="F16" s="384">
        <v>-109</v>
      </c>
    </row>
    <row r="17" spans="1:6" ht="18" customHeight="1">
      <c r="A17" s="227">
        <v>12</v>
      </c>
      <c r="B17" s="56" t="s">
        <v>676</v>
      </c>
      <c r="C17" s="56"/>
      <c r="D17" s="384">
        <v>-2918</v>
      </c>
      <c r="E17" s="384">
        <v>-1824</v>
      </c>
      <c r="F17" s="384">
        <v>-7058</v>
      </c>
    </row>
    <row r="18" spans="1:6" ht="34.5" customHeight="1">
      <c r="A18" s="227">
        <v>13</v>
      </c>
      <c r="B18" s="56" t="s">
        <v>677</v>
      </c>
      <c r="C18" s="56"/>
      <c r="D18" s="384">
        <v>-4205</v>
      </c>
      <c r="E18" s="384">
        <v>-1571</v>
      </c>
      <c r="F18" s="384">
        <v>-1019</v>
      </c>
    </row>
    <row r="19" spans="1:6" ht="33.75" customHeight="1">
      <c r="A19" s="227">
        <v>14</v>
      </c>
      <c r="B19" s="56" t="s">
        <v>678</v>
      </c>
      <c r="C19" s="56"/>
      <c r="D19" s="31">
        <v>0</v>
      </c>
      <c r="E19" s="31">
        <v>0</v>
      </c>
      <c r="F19" s="31">
        <v>0</v>
      </c>
    </row>
    <row r="20" spans="1:6" ht="18" customHeight="1">
      <c r="A20" s="227">
        <v>15</v>
      </c>
      <c r="B20" s="56" t="s">
        <v>158</v>
      </c>
      <c r="C20" s="56"/>
      <c r="D20" s="384">
        <f>-12215-14</f>
        <v>-12229</v>
      </c>
      <c r="E20" s="384">
        <f>-4961.01987-2</f>
        <v>-4963.0198700000001</v>
      </c>
      <c r="F20" s="384">
        <v>-2001</v>
      </c>
    </row>
    <row r="21" spans="1:6" ht="18" customHeight="1">
      <c r="A21" s="227">
        <v>16</v>
      </c>
      <c r="B21" s="56" t="s">
        <v>679</v>
      </c>
      <c r="C21" s="56"/>
      <c r="D21" s="384">
        <f>SUM(D6:D20)</f>
        <v>-204514.96763</v>
      </c>
      <c r="E21" s="384">
        <f t="shared" ref="E21:F21" si="0">SUM(E6:E20)</f>
        <v>-147339.01986999999</v>
      </c>
      <c r="F21" s="384">
        <f t="shared" si="0"/>
        <v>-54568.996590000002</v>
      </c>
    </row>
    <row r="22" spans="1:6">
      <c r="A22" s="198"/>
      <c r="B22" s="198"/>
      <c r="C22" s="198"/>
      <c r="D22" s="198"/>
      <c r="E22" s="198"/>
      <c r="F22" s="198"/>
    </row>
    <row r="99" spans="1:17" s="106" customFormat="1">
      <c r="A99" s="120" t="s">
        <v>17</v>
      </c>
      <c r="G99" s="198"/>
      <c r="H99" s="198"/>
      <c r="I99" s="198"/>
      <c r="J99" s="198"/>
      <c r="K99" s="198"/>
      <c r="L99" s="198"/>
      <c r="M99" s="198"/>
      <c r="N99" s="198"/>
      <c r="O99" s="198"/>
      <c r="P99" s="198"/>
      <c r="Q99" s="198"/>
    </row>
  </sheetData>
  <sheetProtection selectLockedCells="1" selectUnlockedCells="1"/>
  <pageMargins left="0.78740157480314965" right="0.15748031496062992" top="0.78740157480314965" bottom="0.27559055118110237" header="0.19685039370078741" footer="0.19685039370078741"/>
  <pageSetup paperSize="9" scale="90"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7030A0"/>
  </sheetPr>
  <dimension ref="A1:K102"/>
  <sheetViews>
    <sheetView workbookViewId="0">
      <selection sqref="A1:I1"/>
    </sheetView>
  </sheetViews>
  <sheetFormatPr defaultColWidth="10.75" defaultRowHeight="12.75"/>
  <cols>
    <col min="1" max="1" width="49.5" style="64" customWidth="1"/>
    <col min="2" max="2" width="8.375" style="64" customWidth="1"/>
    <col min="3" max="3" width="11" style="64" customWidth="1"/>
    <col min="4" max="4" width="12.5" style="64" customWidth="1"/>
    <col min="5" max="5" width="10.75" style="64" customWidth="1"/>
    <col min="6" max="6" width="10.75" style="64"/>
    <col min="7" max="8" width="10.75" style="64" customWidth="1"/>
    <col min="9" max="9" width="11.5" style="64" bestFit="1" customWidth="1"/>
    <col min="10" max="16384" width="10.75" style="64"/>
  </cols>
  <sheetData>
    <row r="1" spans="1:11" ht="56.25" customHeight="1">
      <c r="A1" s="501" t="s">
        <v>680</v>
      </c>
      <c r="B1" s="501"/>
      <c r="C1" s="501"/>
      <c r="D1" s="501"/>
      <c r="E1" s="501"/>
      <c r="F1" s="501"/>
      <c r="G1" s="501"/>
      <c r="H1" s="501"/>
      <c r="I1" s="501"/>
    </row>
    <row r="2" spans="1:11">
      <c r="A2" s="73"/>
      <c r="B2" s="73"/>
      <c r="C2" s="73"/>
      <c r="D2" s="258" t="s">
        <v>27</v>
      </c>
      <c r="E2" s="258"/>
      <c r="F2" s="258"/>
      <c r="G2" s="258"/>
      <c r="H2" s="258"/>
      <c r="K2" s="64" t="s">
        <v>681</v>
      </c>
    </row>
    <row r="3" spans="1:11" ht="35.25" customHeight="1">
      <c r="A3" s="362" t="s">
        <v>30</v>
      </c>
      <c r="B3" s="362" t="s">
        <v>126</v>
      </c>
      <c r="C3" s="84" t="s">
        <v>208</v>
      </c>
      <c r="D3" s="84" t="s">
        <v>209</v>
      </c>
      <c r="E3" s="84" t="s">
        <v>210</v>
      </c>
      <c r="F3" s="84" t="s">
        <v>211</v>
      </c>
      <c r="G3" s="84" t="s">
        <v>209</v>
      </c>
      <c r="H3" s="84" t="s">
        <v>212</v>
      </c>
      <c r="I3" s="96" t="s">
        <v>213</v>
      </c>
      <c r="J3" s="84" t="s">
        <v>209</v>
      </c>
      <c r="K3" s="84" t="s">
        <v>214</v>
      </c>
    </row>
    <row r="4" spans="1:11">
      <c r="A4" s="362">
        <v>1</v>
      </c>
      <c r="B4" s="362">
        <v>2</v>
      </c>
      <c r="C4" s="362">
        <v>3</v>
      </c>
      <c r="D4" s="362">
        <v>4</v>
      </c>
      <c r="E4" s="362">
        <v>5</v>
      </c>
      <c r="F4" s="362">
        <v>6</v>
      </c>
      <c r="G4" s="362">
        <v>7</v>
      </c>
      <c r="H4" s="362">
        <v>8</v>
      </c>
      <c r="I4" s="362">
        <v>9</v>
      </c>
      <c r="J4" s="362">
        <v>10</v>
      </c>
      <c r="K4" s="362">
        <v>11</v>
      </c>
    </row>
    <row r="5" spans="1:11" ht="15.95" customHeight="1">
      <c r="A5" s="200" t="s">
        <v>682</v>
      </c>
      <c r="B5" s="200"/>
      <c r="C5" s="200"/>
      <c r="D5" s="200"/>
      <c r="E5" s="360"/>
      <c r="F5" s="360"/>
      <c r="G5" s="360"/>
      <c r="H5" s="360"/>
      <c r="I5" s="67"/>
      <c r="J5" s="67"/>
      <c r="K5" s="67"/>
    </row>
    <row r="6" spans="1:11" ht="15.95" customHeight="1">
      <c r="A6" s="200" t="s">
        <v>269</v>
      </c>
      <c r="B6" s="362"/>
      <c r="C6" s="392">
        <v>5822</v>
      </c>
      <c r="D6" s="392">
        <v>-427</v>
      </c>
      <c r="E6" s="392">
        <v>5395</v>
      </c>
      <c r="F6" s="392">
        <v>3170</v>
      </c>
      <c r="G6" s="392">
        <v>234</v>
      </c>
      <c r="H6" s="392">
        <v>3404</v>
      </c>
      <c r="I6" s="392">
        <v>7056.085859999992</v>
      </c>
      <c r="J6" s="392">
        <v>98</v>
      </c>
      <c r="K6" s="392">
        <v>7154.085859999992</v>
      </c>
    </row>
    <row r="7" spans="1:11" ht="15.95" customHeight="1">
      <c r="A7" s="200" t="s">
        <v>683</v>
      </c>
      <c r="B7" s="362"/>
      <c r="C7" s="392"/>
      <c r="D7" s="392"/>
      <c r="E7" s="392"/>
      <c r="F7" s="392"/>
      <c r="G7" s="392"/>
      <c r="H7" s="392" t="s">
        <v>27</v>
      </c>
      <c r="I7" s="392"/>
      <c r="J7" s="392"/>
      <c r="K7" s="392"/>
    </row>
    <row r="8" spans="1:11" ht="15.95" customHeight="1">
      <c r="A8" s="200" t="s">
        <v>684</v>
      </c>
      <c r="B8" s="363">
        <v>9</v>
      </c>
      <c r="C8" s="392">
        <v>11629</v>
      </c>
      <c r="D8" s="392" t="s">
        <v>32</v>
      </c>
      <c r="E8" s="392">
        <v>11629</v>
      </c>
      <c r="F8" s="392">
        <v>8954</v>
      </c>
      <c r="G8" s="392" t="s">
        <v>32</v>
      </c>
      <c r="H8" s="392">
        <v>8954</v>
      </c>
      <c r="I8" s="392">
        <v>2650</v>
      </c>
      <c r="J8" s="392" t="s">
        <v>32</v>
      </c>
      <c r="K8" s="392">
        <v>2650</v>
      </c>
    </row>
    <row r="9" spans="1:11" ht="15.95" customHeight="1">
      <c r="A9" s="200" t="s">
        <v>685</v>
      </c>
      <c r="B9" s="362"/>
      <c r="C9" s="392">
        <v>42132.651259999984</v>
      </c>
      <c r="D9" s="392" t="s">
        <v>32</v>
      </c>
      <c r="E9" s="392">
        <v>42132.651259999984</v>
      </c>
      <c r="F9" s="392">
        <v>52367</v>
      </c>
      <c r="G9" s="392">
        <v>-332</v>
      </c>
      <c r="H9" s="392">
        <v>52035</v>
      </c>
      <c r="I9" s="392">
        <v>-1339</v>
      </c>
      <c r="J9" s="392">
        <v>-98</v>
      </c>
      <c r="K9" s="392">
        <v>-1437</v>
      </c>
    </row>
    <row r="10" spans="1:11" ht="15.95" customHeight="1">
      <c r="A10" s="200" t="s">
        <v>686</v>
      </c>
      <c r="B10" s="362"/>
      <c r="C10" s="392">
        <v>-53.518879999999626</v>
      </c>
      <c r="D10" s="392" t="s">
        <v>32</v>
      </c>
      <c r="E10" s="392">
        <v>-53.518879999999626</v>
      </c>
      <c r="F10" s="392">
        <v>-8492</v>
      </c>
      <c r="G10" s="392" t="s">
        <v>32</v>
      </c>
      <c r="H10" s="392">
        <v>-8492</v>
      </c>
      <c r="I10" s="392">
        <v>-1917</v>
      </c>
      <c r="J10" s="392" t="s">
        <v>32</v>
      </c>
      <c r="K10" s="392">
        <v>-1917</v>
      </c>
    </row>
    <row r="11" spans="1:11" ht="15.95" customHeight="1">
      <c r="A11" s="200" t="s">
        <v>687</v>
      </c>
      <c r="B11" s="360"/>
      <c r="C11" s="392">
        <v>-16</v>
      </c>
      <c r="D11" s="392">
        <v>-20</v>
      </c>
      <c r="E11" s="392">
        <v>-36</v>
      </c>
      <c r="F11" s="392">
        <v>90</v>
      </c>
      <c r="G11" s="392">
        <v>76</v>
      </c>
      <c r="H11" s="392">
        <v>166</v>
      </c>
      <c r="I11" s="392">
        <v>-174</v>
      </c>
      <c r="J11" s="392">
        <v>24</v>
      </c>
      <c r="K11" s="392">
        <v>-150</v>
      </c>
    </row>
    <row r="12" spans="1:11" ht="15.95" customHeight="1">
      <c r="A12" s="67" t="s">
        <v>688</v>
      </c>
      <c r="B12" s="362"/>
      <c r="C12" s="392" t="s">
        <v>32</v>
      </c>
      <c r="D12" s="392" t="s">
        <v>32</v>
      </c>
      <c r="E12" s="392" t="s">
        <v>32</v>
      </c>
      <c r="F12" s="392" t="s">
        <v>32</v>
      </c>
      <c r="G12" s="392" t="s">
        <v>32</v>
      </c>
      <c r="H12" s="392" t="s">
        <v>32</v>
      </c>
      <c r="I12" s="392" t="s">
        <v>32</v>
      </c>
      <c r="J12" s="392" t="s">
        <v>32</v>
      </c>
      <c r="K12" s="392" t="s">
        <v>32</v>
      </c>
    </row>
    <row r="13" spans="1:11" ht="15.95" customHeight="1">
      <c r="A13" s="67" t="s">
        <v>689</v>
      </c>
      <c r="B13" s="362"/>
      <c r="C13" s="392">
        <v>882</v>
      </c>
      <c r="D13" s="392" t="s">
        <v>32</v>
      </c>
      <c r="E13" s="392">
        <v>882</v>
      </c>
      <c r="F13" s="392">
        <v>411</v>
      </c>
      <c r="G13" s="392" t="s">
        <v>32</v>
      </c>
      <c r="H13" s="392">
        <v>411</v>
      </c>
      <c r="I13" s="392">
        <v>-414</v>
      </c>
      <c r="J13" s="392" t="s">
        <v>32</v>
      </c>
      <c r="K13" s="392">
        <v>-414</v>
      </c>
    </row>
    <row r="14" spans="1:11" ht="15.95" customHeight="1">
      <c r="A14" s="200" t="s">
        <v>690</v>
      </c>
      <c r="B14" s="362"/>
      <c r="C14" s="392">
        <v>14432.427740000006</v>
      </c>
      <c r="D14" s="392" t="s">
        <v>32</v>
      </c>
      <c r="E14" s="392">
        <v>14432.427740000006</v>
      </c>
      <c r="F14" s="392">
        <v>-9655</v>
      </c>
      <c r="G14" s="392" t="s">
        <v>32</v>
      </c>
      <c r="H14" s="392">
        <v>-9655</v>
      </c>
      <c r="I14" s="392">
        <v>-13354</v>
      </c>
      <c r="J14" s="392" t="s">
        <v>32</v>
      </c>
      <c r="K14" s="392">
        <v>-13354</v>
      </c>
    </row>
    <row r="15" spans="1:11" ht="15.95" customHeight="1">
      <c r="A15" s="200" t="s">
        <v>691</v>
      </c>
      <c r="B15" s="362"/>
      <c r="C15" s="392">
        <v>1508.3183900000022</v>
      </c>
      <c r="D15" s="392" t="s">
        <v>32</v>
      </c>
      <c r="E15" s="392">
        <v>1508.3183900000022</v>
      </c>
      <c r="F15" s="392">
        <v>5553</v>
      </c>
      <c r="G15" s="392" t="s">
        <v>32</v>
      </c>
      <c r="H15" s="392">
        <v>5553</v>
      </c>
      <c r="I15" s="392">
        <v>-2594</v>
      </c>
      <c r="J15" s="392" t="s">
        <v>32</v>
      </c>
      <c r="K15" s="392">
        <v>-2594</v>
      </c>
    </row>
    <row r="16" spans="1:11" ht="15.95" customHeight="1">
      <c r="A16" s="200" t="s">
        <v>692</v>
      </c>
      <c r="B16" s="362"/>
      <c r="C16" s="392">
        <v>67.638640000000009</v>
      </c>
      <c r="D16" s="392" t="s">
        <v>32</v>
      </c>
      <c r="E16" s="392">
        <v>67.638640000000009</v>
      </c>
      <c r="F16" s="392">
        <v>115</v>
      </c>
      <c r="G16" s="392" t="s">
        <v>32</v>
      </c>
      <c r="H16" s="392">
        <v>115</v>
      </c>
      <c r="I16" s="392">
        <v>392</v>
      </c>
      <c r="J16" s="392" t="s">
        <v>32</v>
      </c>
      <c r="K16" s="392">
        <v>392</v>
      </c>
    </row>
    <row r="17" spans="1:11" ht="15.95" customHeight="1">
      <c r="A17" s="200" t="s">
        <v>693</v>
      </c>
      <c r="B17" s="362"/>
      <c r="C17" s="392" t="s">
        <v>32</v>
      </c>
      <c r="D17" s="392" t="s">
        <v>32</v>
      </c>
      <c r="E17" s="392" t="s">
        <v>32</v>
      </c>
      <c r="F17" s="392" t="s">
        <v>32</v>
      </c>
      <c r="G17" s="392" t="s">
        <v>32</v>
      </c>
      <c r="H17" s="392" t="s">
        <v>32</v>
      </c>
      <c r="I17" s="392" t="s">
        <v>32</v>
      </c>
      <c r="J17" s="392" t="s">
        <v>32</v>
      </c>
      <c r="K17" s="392" t="s">
        <v>32</v>
      </c>
    </row>
    <row r="18" spans="1:11" ht="15.95" customHeight="1">
      <c r="A18" s="200" t="s">
        <v>694</v>
      </c>
      <c r="B18" s="362"/>
      <c r="C18" s="392">
        <v>1091.8618199999996</v>
      </c>
      <c r="D18" s="392">
        <v>413</v>
      </c>
      <c r="E18" s="392">
        <v>1504.8618199999996</v>
      </c>
      <c r="F18" s="392">
        <v>1670</v>
      </c>
      <c r="G18" s="392">
        <v>98</v>
      </c>
      <c r="H18" s="392">
        <v>1768</v>
      </c>
      <c r="I18" s="392">
        <v>647</v>
      </c>
      <c r="J18" s="392">
        <v>79</v>
      </c>
      <c r="K18" s="392">
        <v>726</v>
      </c>
    </row>
    <row r="19" spans="1:11" ht="30.75" customHeight="1">
      <c r="A19" s="364" t="s">
        <v>695</v>
      </c>
      <c r="B19" s="362"/>
      <c r="C19" s="97">
        <v>77496.378969999991</v>
      </c>
      <c r="D19" s="97">
        <v>-34</v>
      </c>
      <c r="E19" s="97">
        <v>77462.378969999991</v>
      </c>
      <c r="F19" s="97">
        <v>54183</v>
      </c>
      <c r="G19" s="97">
        <v>76</v>
      </c>
      <c r="H19" s="97">
        <v>54259</v>
      </c>
      <c r="I19" s="97">
        <v>-9046.914140000008</v>
      </c>
      <c r="J19" s="97">
        <v>103</v>
      </c>
      <c r="K19" s="97">
        <v>-8943.914140000008</v>
      </c>
    </row>
    <row r="20" spans="1:11" ht="15.95" customHeight="1">
      <c r="A20" s="200" t="s">
        <v>696</v>
      </c>
      <c r="B20" s="200"/>
      <c r="C20" s="392"/>
      <c r="D20" s="392"/>
      <c r="E20" s="392"/>
      <c r="F20" s="392"/>
      <c r="G20" s="392"/>
      <c r="H20" s="392"/>
      <c r="I20" s="392"/>
      <c r="J20" s="392"/>
      <c r="K20" s="392"/>
    </row>
    <row r="21" spans="1:11" ht="32.25" customHeight="1">
      <c r="A21" s="200" t="s">
        <v>697</v>
      </c>
      <c r="B21" s="362"/>
      <c r="C21" s="392">
        <v>-4323.4074900000014</v>
      </c>
      <c r="D21" s="392" t="s">
        <v>32</v>
      </c>
      <c r="E21" s="392">
        <v>-4323.4074900000014</v>
      </c>
      <c r="F21" s="392" t="s">
        <v>32</v>
      </c>
      <c r="G21" s="392" t="s">
        <v>32</v>
      </c>
      <c r="H21" s="392" t="s">
        <v>32</v>
      </c>
      <c r="I21" s="392" t="s">
        <v>32</v>
      </c>
      <c r="J21" s="392" t="s">
        <v>32</v>
      </c>
      <c r="K21" s="392" t="s">
        <v>32</v>
      </c>
    </row>
    <row r="22" spans="1:11" ht="15.95" customHeight="1">
      <c r="A22" s="200" t="s">
        <v>698</v>
      </c>
      <c r="B22" s="362"/>
      <c r="C22" s="392" t="s">
        <v>32</v>
      </c>
      <c r="D22" s="392" t="s">
        <v>32</v>
      </c>
      <c r="E22" s="392" t="s">
        <v>32</v>
      </c>
      <c r="F22" s="392" t="s">
        <v>32</v>
      </c>
      <c r="G22" s="392" t="s">
        <v>32</v>
      </c>
      <c r="H22" s="392" t="s">
        <v>32</v>
      </c>
      <c r="I22" s="392" t="s">
        <v>32</v>
      </c>
      <c r="J22" s="392" t="s">
        <v>32</v>
      </c>
      <c r="K22" s="392" t="s">
        <v>32</v>
      </c>
    </row>
    <row r="23" spans="1:11" ht="50.25" customHeight="1">
      <c r="A23" s="360" t="s">
        <v>699</v>
      </c>
      <c r="B23" s="360"/>
      <c r="C23" s="392" t="s">
        <v>32</v>
      </c>
      <c r="D23" s="392" t="s">
        <v>32</v>
      </c>
      <c r="E23" s="392" t="s">
        <v>32</v>
      </c>
      <c r="F23" s="392" t="s">
        <v>32</v>
      </c>
      <c r="G23" s="392" t="s">
        <v>32</v>
      </c>
      <c r="H23" s="392" t="s">
        <v>32</v>
      </c>
      <c r="I23" s="392" t="s">
        <v>32</v>
      </c>
      <c r="J23" s="392" t="s">
        <v>32</v>
      </c>
      <c r="K23" s="392" t="s">
        <v>32</v>
      </c>
    </row>
    <row r="24" spans="1:11" ht="15.95" customHeight="1">
      <c r="A24" s="67" t="s">
        <v>700</v>
      </c>
      <c r="B24" s="362"/>
      <c r="C24" s="392">
        <v>31923.9643</v>
      </c>
      <c r="D24" s="392" t="s">
        <v>32</v>
      </c>
      <c r="E24" s="392">
        <v>31923.9643</v>
      </c>
      <c r="F24" s="392">
        <v>-23465</v>
      </c>
      <c r="G24" s="392" t="s">
        <v>32</v>
      </c>
      <c r="H24" s="392">
        <v>-23465</v>
      </c>
      <c r="I24" s="392">
        <v>-9800</v>
      </c>
      <c r="J24" s="392" t="s">
        <v>32</v>
      </c>
      <c r="K24" s="392">
        <v>-9800</v>
      </c>
    </row>
    <row r="25" spans="1:11" ht="15.95" customHeight="1">
      <c r="A25" s="67" t="s">
        <v>701</v>
      </c>
      <c r="B25" s="362"/>
      <c r="C25" s="392">
        <v>22302.81435999996</v>
      </c>
      <c r="D25" s="392" t="s">
        <v>32</v>
      </c>
      <c r="E25" s="392">
        <v>22302.81435999996</v>
      </c>
      <c r="F25" s="392">
        <v>-535655</v>
      </c>
      <c r="G25" s="392" t="s">
        <v>32</v>
      </c>
      <c r="H25" s="392">
        <v>-535655</v>
      </c>
      <c r="I25" s="392">
        <v>311972</v>
      </c>
      <c r="J25" s="392" t="s">
        <v>32</v>
      </c>
      <c r="K25" s="392">
        <v>311972</v>
      </c>
    </row>
    <row r="26" spans="1:11" ht="15.95" customHeight="1">
      <c r="A26" s="360" t="s">
        <v>702</v>
      </c>
      <c r="B26" s="362"/>
      <c r="C26" s="392">
        <v>-111075.85047</v>
      </c>
      <c r="D26" s="392" t="s">
        <v>32</v>
      </c>
      <c r="E26" s="392">
        <v>-111075.85047</v>
      </c>
      <c r="F26" s="392">
        <v>3750</v>
      </c>
      <c r="G26" s="392">
        <v>7212</v>
      </c>
      <c r="H26" s="392">
        <v>10962</v>
      </c>
      <c r="I26" s="392">
        <v>641</v>
      </c>
      <c r="J26" s="392">
        <v>638</v>
      </c>
      <c r="K26" s="392">
        <v>1279</v>
      </c>
    </row>
    <row r="27" spans="1:11" ht="15.95" customHeight="1">
      <c r="A27" s="360" t="s">
        <v>703</v>
      </c>
      <c r="B27" s="362"/>
      <c r="C27" s="392">
        <v>634.58748999999989</v>
      </c>
      <c r="D27" s="392">
        <v>14</v>
      </c>
      <c r="E27" s="392">
        <v>648.58748999999989</v>
      </c>
      <c r="F27" s="392">
        <v>-581</v>
      </c>
      <c r="G27" s="392" t="s">
        <v>32</v>
      </c>
      <c r="H27" s="392">
        <v>-581</v>
      </c>
      <c r="I27" s="392">
        <v>-14</v>
      </c>
      <c r="J27" s="392" t="s">
        <v>32</v>
      </c>
      <c r="K27" s="392">
        <v>-14</v>
      </c>
    </row>
    <row r="28" spans="1:11" ht="15.95" customHeight="1">
      <c r="A28" s="360" t="s">
        <v>704</v>
      </c>
      <c r="B28" s="362"/>
      <c r="C28" s="392">
        <v>-173165.31367999999</v>
      </c>
      <c r="D28" s="392" t="s">
        <v>32</v>
      </c>
      <c r="E28" s="392">
        <v>-173165.31367999999</v>
      </c>
      <c r="F28" s="392">
        <v>123539</v>
      </c>
      <c r="G28" s="392" t="s">
        <v>32</v>
      </c>
      <c r="H28" s="392">
        <v>123539</v>
      </c>
      <c r="I28" s="392">
        <v>-219853</v>
      </c>
      <c r="J28" s="392" t="s">
        <v>32</v>
      </c>
      <c r="K28" s="392">
        <v>-219853</v>
      </c>
    </row>
    <row r="29" spans="1:11" ht="15.95" customHeight="1">
      <c r="A29" s="360" t="s">
        <v>705</v>
      </c>
      <c r="B29" s="362"/>
      <c r="C29" s="392">
        <v>435252.99528999999</v>
      </c>
      <c r="D29" s="392">
        <v>151</v>
      </c>
      <c r="E29" s="392">
        <v>435403.99528999999</v>
      </c>
      <c r="F29" s="392">
        <v>392529</v>
      </c>
      <c r="G29" s="392">
        <v>22</v>
      </c>
      <c r="H29" s="392">
        <v>392551</v>
      </c>
      <c r="I29" s="392">
        <v>104015</v>
      </c>
      <c r="J29" s="392">
        <v>5</v>
      </c>
      <c r="K29" s="392">
        <v>104020</v>
      </c>
    </row>
    <row r="30" spans="1:11" ht="25.5">
      <c r="A30" s="360" t="s">
        <v>706</v>
      </c>
      <c r="B30" s="362"/>
      <c r="C30" s="392" t="s">
        <v>32</v>
      </c>
      <c r="D30" s="392" t="s">
        <v>32</v>
      </c>
      <c r="E30" s="392" t="s">
        <v>32</v>
      </c>
      <c r="F30" s="392" t="s">
        <v>32</v>
      </c>
      <c r="G30" s="392" t="s">
        <v>32</v>
      </c>
      <c r="H30" s="392" t="s">
        <v>32</v>
      </c>
      <c r="I30" s="392" t="s">
        <v>32</v>
      </c>
      <c r="J30" s="392" t="s">
        <v>32</v>
      </c>
      <c r="K30" s="392" t="s">
        <v>32</v>
      </c>
    </row>
    <row r="31" spans="1:11" ht="15.95" customHeight="1">
      <c r="A31" s="360" t="s">
        <v>707</v>
      </c>
      <c r="B31" s="362"/>
      <c r="C31" s="392">
        <v>12</v>
      </c>
      <c r="D31" s="392" t="s">
        <v>32</v>
      </c>
      <c r="E31" s="392">
        <v>12</v>
      </c>
      <c r="F31" s="392">
        <v>276</v>
      </c>
      <c r="G31" s="392"/>
      <c r="H31" s="392">
        <v>276</v>
      </c>
      <c r="I31" s="392">
        <v>-44</v>
      </c>
      <c r="J31" s="392">
        <v>-79</v>
      </c>
      <c r="K31" s="392">
        <v>-123</v>
      </c>
    </row>
    <row r="32" spans="1:11" ht="15.95" customHeight="1">
      <c r="A32" s="200" t="s">
        <v>708</v>
      </c>
      <c r="B32" s="362"/>
      <c r="C32" s="392">
        <v>113605.47449000001</v>
      </c>
      <c r="D32" s="392">
        <v>-151</v>
      </c>
      <c r="E32" s="392">
        <v>113454.47449000001</v>
      </c>
      <c r="F32" s="392">
        <v>13888</v>
      </c>
      <c r="G32" s="392">
        <v>-7234</v>
      </c>
      <c r="H32" s="392">
        <v>6654</v>
      </c>
      <c r="I32" s="392">
        <v>-601</v>
      </c>
      <c r="J32" s="392">
        <v>-643</v>
      </c>
      <c r="K32" s="392">
        <v>-1244</v>
      </c>
    </row>
    <row r="33" spans="1:11" ht="36" customHeight="1">
      <c r="A33" s="365" t="s">
        <v>709</v>
      </c>
      <c r="B33" s="362"/>
      <c r="C33" s="97">
        <v>392663.64325999998</v>
      </c>
      <c r="D33" s="97">
        <v>-20</v>
      </c>
      <c r="E33" s="97">
        <v>392643.64325999998</v>
      </c>
      <c r="F33" s="97">
        <v>28464</v>
      </c>
      <c r="G33" s="97">
        <v>76</v>
      </c>
      <c r="H33" s="97">
        <v>28540</v>
      </c>
      <c r="I33" s="97">
        <v>177269.08585999999</v>
      </c>
      <c r="J33" s="97">
        <v>24</v>
      </c>
      <c r="K33" s="97">
        <v>177293.08585999999</v>
      </c>
    </row>
    <row r="34" spans="1:11">
      <c r="A34" s="67" t="s">
        <v>710</v>
      </c>
      <c r="B34" s="362"/>
      <c r="C34" s="392">
        <v>-2815</v>
      </c>
      <c r="D34" s="392">
        <v>20</v>
      </c>
      <c r="E34" s="392">
        <v>-2795</v>
      </c>
      <c r="F34" s="392">
        <v>-3074</v>
      </c>
      <c r="G34" s="392">
        <v>-76</v>
      </c>
      <c r="H34" s="392">
        <v>-3150</v>
      </c>
      <c r="I34" s="392">
        <v>-1641</v>
      </c>
      <c r="J34" s="392">
        <v>-24</v>
      </c>
      <c r="K34" s="392">
        <v>-1665</v>
      </c>
    </row>
    <row r="35" spans="1:11" ht="34.5" customHeight="1">
      <c r="A35" s="365" t="s">
        <v>711</v>
      </c>
      <c r="B35" s="67"/>
      <c r="C35" s="97">
        <v>389848.64325999998</v>
      </c>
      <c r="D35" s="392" t="s">
        <v>32</v>
      </c>
      <c r="E35" s="97">
        <v>389848.64325999998</v>
      </c>
      <c r="F35" s="97">
        <v>25390</v>
      </c>
      <c r="G35" s="392" t="s">
        <v>32</v>
      </c>
      <c r="H35" s="97">
        <v>25390</v>
      </c>
      <c r="I35" s="97">
        <v>175628.08585999999</v>
      </c>
      <c r="J35" s="392" t="s">
        <v>32</v>
      </c>
      <c r="K35" s="97">
        <v>175628.08585999999</v>
      </c>
    </row>
    <row r="36" spans="1:11" ht="15.95" customHeight="1">
      <c r="A36" s="200" t="s">
        <v>712</v>
      </c>
      <c r="B36" s="200"/>
      <c r="C36" s="392" t="s">
        <v>32</v>
      </c>
      <c r="D36" s="392" t="s">
        <v>32</v>
      </c>
      <c r="E36" s="392" t="s">
        <v>32</v>
      </c>
      <c r="F36" s="392" t="s">
        <v>32</v>
      </c>
      <c r="G36" s="392" t="s">
        <v>32</v>
      </c>
      <c r="H36" s="392" t="s">
        <v>32</v>
      </c>
      <c r="I36" s="392" t="s">
        <v>32</v>
      </c>
      <c r="J36" s="392" t="s">
        <v>32</v>
      </c>
      <c r="K36" s="392" t="s">
        <v>32</v>
      </c>
    </row>
    <row r="37" spans="1:11" ht="15.95" customHeight="1">
      <c r="A37" s="200" t="s">
        <v>713</v>
      </c>
      <c r="B37" s="67"/>
      <c r="C37" s="392" t="s">
        <v>32</v>
      </c>
      <c r="D37" s="392" t="s">
        <v>32</v>
      </c>
      <c r="E37" s="392" t="s">
        <v>32</v>
      </c>
      <c r="F37" s="392" t="s">
        <v>32</v>
      </c>
      <c r="G37" s="392" t="s">
        <v>32</v>
      </c>
      <c r="H37" s="392" t="s">
        <v>32</v>
      </c>
      <c r="I37" s="392" t="s">
        <v>32</v>
      </c>
      <c r="J37" s="392" t="s">
        <v>32</v>
      </c>
      <c r="K37" s="392" t="s">
        <v>32</v>
      </c>
    </row>
    <row r="38" spans="1:11" ht="32.25" customHeight="1">
      <c r="A38" s="200" t="s">
        <v>714</v>
      </c>
      <c r="B38" s="67"/>
      <c r="C38" s="392" t="s">
        <v>32</v>
      </c>
      <c r="D38" s="392" t="s">
        <v>32</v>
      </c>
      <c r="E38" s="392" t="s">
        <v>32</v>
      </c>
      <c r="F38" s="392" t="s">
        <v>32</v>
      </c>
      <c r="G38" s="392" t="s">
        <v>32</v>
      </c>
      <c r="H38" s="392" t="s">
        <v>32</v>
      </c>
      <c r="I38" s="392" t="s">
        <v>32</v>
      </c>
      <c r="J38" s="392" t="s">
        <v>32</v>
      </c>
      <c r="K38" s="392" t="s">
        <v>32</v>
      </c>
    </row>
    <row r="39" spans="1:11" ht="21" customHeight="1">
      <c r="A39" s="200" t="s">
        <v>715</v>
      </c>
      <c r="B39" s="67"/>
      <c r="C39" s="392" t="s">
        <v>32</v>
      </c>
      <c r="D39" s="392" t="s">
        <v>32</v>
      </c>
      <c r="E39" s="392" t="s">
        <v>32</v>
      </c>
      <c r="F39" s="392" t="s">
        <v>32</v>
      </c>
      <c r="G39" s="392" t="s">
        <v>32</v>
      </c>
      <c r="H39" s="392" t="s">
        <v>32</v>
      </c>
      <c r="I39" s="392" t="s">
        <v>32</v>
      </c>
      <c r="J39" s="392" t="s">
        <v>32</v>
      </c>
      <c r="K39" s="392" t="s">
        <v>32</v>
      </c>
    </row>
    <row r="40" spans="1:11" ht="29.25" customHeight="1">
      <c r="A40" s="200" t="s">
        <v>716</v>
      </c>
      <c r="B40" s="67"/>
      <c r="C40" s="392" t="s">
        <v>32</v>
      </c>
      <c r="D40" s="392" t="s">
        <v>32</v>
      </c>
      <c r="E40" s="392" t="s">
        <v>32</v>
      </c>
      <c r="F40" s="392" t="s">
        <v>32</v>
      </c>
      <c r="G40" s="392" t="s">
        <v>32</v>
      </c>
      <c r="H40" s="392" t="s">
        <v>32</v>
      </c>
      <c r="I40" s="392" t="s">
        <v>32</v>
      </c>
      <c r="J40" s="392" t="s">
        <v>32</v>
      </c>
      <c r="K40" s="392" t="s">
        <v>32</v>
      </c>
    </row>
    <row r="41" spans="1:11" ht="38.25" customHeight="1">
      <c r="A41" s="200" t="s">
        <v>717</v>
      </c>
      <c r="B41" s="67"/>
      <c r="C41" s="392" t="s">
        <v>32</v>
      </c>
      <c r="D41" s="392" t="s">
        <v>32</v>
      </c>
      <c r="E41" s="392" t="s">
        <v>32</v>
      </c>
      <c r="F41" s="392" t="s">
        <v>32</v>
      </c>
      <c r="G41" s="392" t="s">
        <v>32</v>
      </c>
      <c r="H41" s="392" t="s">
        <v>32</v>
      </c>
      <c r="I41" s="392" t="s">
        <v>32</v>
      </c>
      <c r="J41" s="392" t="s">
        <v>32</v>
      </c>
      <c r="K41" s="392" t="s">
        <v>32</v>
      </c>
    </row>
    <row r="42" spans="1:11" ht="39.75" customHeight="1">
      <c r="A42" s="200" t="s">
        <v>718</v>
      </c>
      <c r="B42" s="67"/>
      <c r="C42" s="392" t="s">
        <v>32</v>
      </c>
      <c r="D42" s="392" t="s">
        <v>32</v>
      </c>
      <c r="E42" s="392" t="s">
        <v>32</v>
      </c>
      <c r="F42" s="392" t="s">
        <v>32</v>
      </c>
      <c r="G42" s="392" t="s">
        <v>32</v>
      </c>
      <c r="H42" s="392" t="s">
        <v>32</v>
      </c>
      <c r="I42" s="392" t="s">
        <v>32</v>
      </c>
      <c r="J42" s="392" t="s">
        <v>32</v>
      </c>
      <c r="K42" s="392" t="s">
        <v>32</v>
      </c>
    </row>
    <row r="43" spans="1:11" ht="15.95" customHeight="1">
      <c r="A43" s="67" t="s">
        <v>719</v>
      </c>
      <c r="B43" s="67"/>
      <c r="C43" s="392" t="s">
        <v>32</v>
      </c>
      <c r="D43" s="392" t="s">
        <v>32</v>
      </c>
      <c r="E43" s="392" t="s">
        <v>32</v>
      </c>
      <c r="F43" s="392" t="s">
        <v>32</v>
      </c>
      <c r="G43" s="392" t="s">
        <v>32</v>
      </c>
      <c r="H43" s="392" t="s">
        <v>32</v>
      </c>
      <c r="I43" s="392" t="s">
        <v>32</v>
      </c>
      <c r="J43" s="392" t="s">
        <v>32</v>
      </c>
      <c r="K43" s="392" t="s">
        <v>32</v>
      </c>
    </row>
    <row r="44" spans="1:11" ht="15.95" customHeight="1">
      <c r="A44" s="67" t="s">
        <v>720</v>
      </c>
      <c r="B44" s="67"/>
      <c r="C44" s="392" t="s">
        <v>32</v>
      </c>
      <c r="D44" s="392" t="s">
        <v>32</v>
      </c>
      <c r="E44" s="392" t="s">
        <v>32</v>
      </c>
      <c r="F44" s="392" t="s">
        <v>32</v>
      </c>
      <c r="G44" s="392" t="s">
        <v>32</v>
      </c>
      <c r="H44" s="392" t="s">
        <v>32</v>
      </c>
      <c r="I44" s="392" t="s">
        <v>32</v>
      </c>
      <c r="J44" s="392" t="s">
        <v>32</v>
      </c>
      <c r="K44" s="392" t="s">
        <v>32</v>
      </c>
    </row>
    <row r="45" spans="1:11" ht="15.95" customHeight="1">
      <c r="A45" s="67" t="s">
        <v>721</v>
      </c>
      <c r="B45" s="67"/>
      <c r="C45" s="392" t="s">
        <v>32</v>
      </c>
      <c r="D45" s="392" t="s">
        <v>32</v>
      </c>
      <c r="E45" s="392" t="s">
        <v>32</v>
      </c>
      <c r="F45" s="392" t="s">
        <v>32</v>
      </c>
      <c r="G45" s="392" t="s">
        <v>32</v>
      </c>
      <c r="H45" s="392" t="s">
        <v>32</v>
      </c>
      <c r="I45" s="392" t="s">
        <v>32</v>
      </c>
      <c r="J45" s="392" t="s">
        <v>32</v>
      </c>
      <c r="K45" s="392" t="s">
        <v>32</v>
      </c>
    </row>
    <row r="46" spans="1:11" ht="15.95" customHeight="1">
      <c r="A46" s="67" t="s">
        <v>722</v>
      </c>
      <c r="B46" s="67"/>
      <c r="C46" s="392" t="s">
        <v>32</v>
      </c>
      <c r="D46" s="392" t="s">
        <v>32</v>
      </c>
      <c r="E46" s="392" t="s">
        <v>32</v>
      </c>
      <c r="F46" s="392" t="s">
        <v>32</v>
      </c>
      <c r="G46" s="392" t="s">
        <v>32</v>
      </c>
      <c r="H46" s="392" t="s">
        <v>32</v>
      </c>
      <c r="I46" s="392" t="s">
        <v>32</v>
      </c>
      <c r="J46" s="392" t="s">
        <v>32</v>
      </c>
      <c r="K46" s="392" t="s">
        <v>32</v>
      </c>
    </row>
    <row r="47" spans="1:11" ht="15.95" customHeight="1">
      <c r="A47" s="67" t="s">
        <v>723</v>
      </c>
      <c r="B47" s="363">
        <v>9</v>
      </c>
      <c r="C47" s="392">
        <v>-12224</v>
      </c>
      <c r="D47" s="392" t="s">
        <v>32</v>
      </c>
      <c r="E47" s="392">
        <v>-12224</v>
      </c>
      <c r="F47" s="392">
        <v>-26702</v>
      </c>
      <c r="G47" s="392" t="s">
        <v>32</v>
      </c>
      <c r="H47" s="392">
        <v>-26702</v>
      </c>
      <c r="I47" s="392">
        <v>-14395</v>
      </c>
      <c r="J47" s="392" t="s">
        <v>32</v>
      </c>
      <c r="K47" s="392">
        <v>-14395</v>
      </c>
    </row>
    <row r="48" spans="1:11" ht="15.95" customHeight="1">
      <c r="A48" s="200" t="s">
        <v>724</v>
      </c>
      <c r="B48" s="363" t="s">
        <v>27</v>
      </c>
      <c r="C48" s="392">
        <v>257</v>
      </c>
      <c r="D48" s="392" t="s">
        <v>32</v>
      </c>
      <c r="E48" s="392">
        <v>257</v>
      </c>
      <c r="F48" s="392">
        <v>29</v>
      </c>
      <c r="G48" s="392" t="s">
        <v>32</v>
      </c>
      <c r="H48" s="392">
        <v>29</v>
      </c>
      <c r="I48" s="392">
        <v>595</v>
      </c>
      <c r="J48" s="392" t="s">
        <v>32</v>
      </c>
      <c r="K48" s="392">
        <v>595</v>
      </c>
    </row>
    <row r="49" spans="1:11" ht="15.95" customHeight="1">
      <c r="A49" s="200" t="s">
        <v>725</v>
      </c>
      <c r="B49" s="67"/>
      <c r="C49" s="392" t="s">
        <v>32</v>
      </c>
      <c r="D49" s="392" t="s">
        <v>32</v>
      </c>
      <c r="E49" s="392" t="s">
        <v>32</v>
      </c>
      <c r="F49" s="392" t="s">
        <v>32</v>
      </c>
      <c r="G49" s="392" t="s">
        <v>32</v>
      </c>
      <c r="H49" s="392" t="s">
        <v>32</v>
      </c>
      <c r="I49" s="392" t="s">
        <v>32</v>
      </c>
      <c r="J49" s="392" t="s">
        <v>32</v>
      </c>
      <c r="K49" s="392" t="s">
        <v>32</v>
      </c>
    </row>
    <row r="50" spans="1:11" ht="15.95" customHeight="1">
      <c r="A50" s="200" t="s">
        <v>726</v>
      </c>
      <c r="B50" s="67"/>
      <c r="C50" s="392" t="s">
        <v>32</v>
      </c>
      <c r="D50" s="392" t="s">
        <v>32</v>
      </c>
      <c r="E50" s="392" t="s">
        <v>32</v>
      </c>
      <c r="F50" s="392" t="s">
        <v>32</v>
      </c>
      <c r="G50" s="392" t="s">
        <v>32</v>
      </c>
      <c r="H50" s="392" t="s">
        <v>32</v>
      </c>
      <c r="I50" s="392" t="s">
        <v>32</v>
      </c>
      <c r="J50" s="392" t="s">
        <v>32</v>
      </c>
      <c r="K50" s="392" t="s">
        <v>32</v>
      </c>
    </row>
    <row r="51" spans="1:11" ht="15.95" customHeight="1">
      <c r="A51" s="200" t="s">
        <v>727</v>
      </c>
      <c r="B51" s="67"/>
      <c r="C51" s="392" t="s">
        <v>32</v>
      </c>
      <c r="D51" s="392" t="s">
        <v>32</v>
      </c>
      <c r="E51" s="392" t="s">
        <v>32</v>
      </c>
      <c r="F51" s="392" t="s">
        <v>32</v>
      </c>
      <c r="G51" s="392" t="s">
        <v>32</v>
      </c>
      <c r="H51" s="392" t="s">
        <v>32</v>
      </c>
      <c r="I51" s="392" t="s">
        <v>32</v>
      </c>
      <c r="J51" s="392" t="s">
        <v>32</v>
      </c>
      <c r="K51" s="392" t="s">
        <v>32</v>
      </c>
    </row>
    <row r="52" spans="1:11" ht="36" customHeight="1">
      <c r="A52" s="365" t="s">
        <v>728</v>
      </c>
      <c r="B52" s="67"/>
      <c r="C52" s="97">
        <v>-11967</v>
      </c>
      <c r="D52" s="392" t="s">
        <v>32</v>
      </c>
      <c r="E52" s="97">
        <v>-11967</v>
      </c>
      <c r="F52" s="97">
        <v>-26673</v>
      </c>
      <c r="G52" s="392" t="s">
        <v>32</v>
      </c>
      <c r="H52" s="97">
        <v>-26673</v>
      </c>
      <c r="I52" s="97">
        <v>-13800</v>
      </c>
      <c r="J52" s="392" t="s">
        <v>32</v>
      </c>
      <c r="K52" s="97">
        <v>-13800</v>
      </c>
    </row>
    <row r="53" spans="1:11" ht="15.95" customHeight="1">
      <c r="A53" s="200" t="s">
        <v>729</v>
      </c>
      <c r="B53" s="67"/>
      <c r="C53" s="392"/>
      <c r="D53" s="392"/>
      <c r="E53" s="392"/>
      <c r="F53" s="392"/>
      <c r="G53" s="392"/>
      <c r="H53" s="392"/>
      <c r="I53" s="392" t="s">
        <v>27</v>
      </c>
      <c r="J53" s="392"/>
      <c r="K53" s="392"/>
    </row>
    <row r="54" spans="1:11" ht="15.95" customHeight="1">
      <c r="A54" s="200" t="s">
        <v>730</v>
      </c>
      <c r="B54" s="67"/>
      <c r="C54" s="392" t="s">
        <v>32</v>
      </c>
      <c r="D54" s="392" t="s">
        <v>32</v>
      </c>
      <c r="E54" s="392" t="s">
        <v>32</v>
      </c>
      <c r="F54" s="392" t="s">
        <v>32</v>
      </c>
      <c r="G54" s="392" t="s">
        <v>32</v>
      </c>
      <c r="H54" s="392" t="s">
        <v>32</v>
      </c>
      <c r="I54" s="392" t="s">
        <v>32</v>
      </c>
      <c r="J54" s="392" t="s">
        <v>32</v>
      </c>
      <c r="K54" s="392" t="s">
        <v>32</v>
      </c>
    </row>
    <row r="55" spans="1:11" ht="15.95" customHeight="1">
      <c r="A55" s="200" t="s">
        <v>731</v>
      </c>
      <c r="B55" s="67"/>
      <c r="C55" s="392" t="s">
        <v>32</v>
      </c>
      <c r="D55" s="392" t="s">
        <v>32</v>
      </c>
      <c r="E55" s="392" t="s">
        <v>32</v>
      </c>
      <c r="F55" s="392" t="s">
        <v>32</v>
      </c>
      <c r="G55" s="392" t="s">
        <v>32</v>
      </c>
      <c r="H55" s="392" t="s">
        <v>32</v>
      </c>
      <c r="I55" s="392" t="s">
        <v>32</v>
      </c>
      <c r="J55" s="392" t="s">
        <v>32</v>
      </c>
      <c r="K55" s="392" t="s">
        <v>32</v>
      </c>
    </row>
    <row r="56" spans="1:11" ht="15.95" customHeight="1">
      <c r="A56" s="200" t="s">
        <v>732</v>
      </c>
      <c r="B56" s="67"/>
      <c r="C56" s="392" t="s">
        <v>32</v>
      </c>
      <c r="D56" s="392" t="s">
        <v>32</v>
      </c>
      <c r="E56" s="392" t="s">
        <v>32</v>
      </c>
      <c r="F56" s="392" t="s">
        <v>32</v>
      </c>
      <c r="G56" s="392" t="s">
        <v>32</v>
      </c>
      <c r="H56" s="392" t="s">
        <v>32</v>
      </c>
      <c r="I56" s="392" t="s">
        <v>32</v>
      </c>
      <c r="J56" s="392" t="s">
        <v>32</v>
      </c>
      <c r="K56" s="392" t="s">
        <v>32</v>
      </c>
    </row>
    <row r="57" spans="1:11" ht="15.95" customHeight="1">
      <c r="A57" s="200" t="s">
        <v>733</v>
      </c>
      <c r="B57" s="67"/>
      <c r="C57" s="392" t="s">
        <v>32</v>
      </c>
      <c r="D57" s="392" t="s">
        <v>32</v>
      </c>
      <c r="E57" s="392" t="s">
        <v>32</v>
      </c>
      <c r="F57" s="392" t="s">
        <v>32</v>
      </c>
      <c r="G57" s="392" t="s">
        <v>32</v>
      </c>
      <c r="H57" s="392" t="s">
        <v>32</v>
      </c>
      <c r="I57" s="392" t="s">
        <v>32</v>
      </c>
      <c r="J57" s="392" t="s">
        <v>32</v>
      </c>
      <c r="K57" s="392" t="s">
        <v>32</v>
      </c>
    </row>
    <row r="58" spans="1:11" ht="15.95" customHeight="1">
      <c r="A58" s="200" t="s">
        <v>734</v>
      </c>
      <c r="B58" s="67"/>
      <c r="C58" s="392" t="s">
        <v>32</v>
      </c>
      <c r="D58" s="392" t="s">
        <v>32</v>
      </c>
      <c r="E58" s="392" t="s">
        <v>32</v>
      </c>
      <c r="F58" s="392" t="s">
        <v>32</v>
      </c>
      <c r="G58" s="392" t="s">
        <v>32</v>
      </c>
      <c r="H58" s="392" t="s">
        <v>32</v>
      </c>
      <c r="I58" s="392" t="s">
        <v>32</v>
      </c>
      <c r="J58" s="392" t="s">
        <v>32</v>
      </c>
      <c r="K58" s="392" t="s">
        <v>32</v>
      </c>
    </row>
    <row r="59" spans="1:11" ht="15.95" customHeight="1">
      <c r="A59" s="67" t="s">
        <v>735</v>
      </c>
      <c r="B59" s="363">
        <v>15</v>
      </c>
      <c r="C59" s="392">
        <v>50000</v>
      </c>
      <c r="D59" s="392" t="s">
        <v>32</v>
      </c>
      <c r="E59" s="392">
        <v>50000</v>
      </c>
      <c r="F59" s="392" t="s">
        <v>32</v>
      </c>
      <c r="G59" s="392" t="s">
        <v>32</v>
      </c>
      <c r="H59" s="392" t="s">
        <v>32</v>
      </c>
      <c r="I59" s="392" t="s">
        <v>32</v>
      </c>
      <c r="J59" s="392" t="s">
        <v>32</v>
      </c>
      <c r="K59" s="392" t="s">
        <v>32</v>
      </c>
    </row>
    <row r="60" spans="1:11" ht="15.95" customHeight="1">
      <c r="A60" s="67" t="s">
        <v>736</v>
      </c>
      <c r="B60" s="67"/>
      <c r="C60" s="392" t="s">
        <v>32</v>
      </c>
      <c r="D60" s="392" t="s">
        <v>32</v>
      </c>
      <c r="E60" s="392" t="s">
        <v>32</v>
      </c>
      <c r="F60" s="392" t="s">
        <v>32</v>
      </c>
      <c r="G60" s="392" t="s">
        <v>32</v>
      </c>
      <c r="H60" s="392" t="s">
        <v>32</v>
      </c>
      <c r="I60" s="392" t="s">
        <v>32</v>
      </c>
      <c r="J60" s="392" t="s">
        <v>32</v>
      </c>
      <c r="K60" s="392" t="s">
        <v>32</v>
      </c>
    </row>
    <row r="61" spans="1:11" ht="15.95" customHeight="1">
      <c r="A61" s="67" t="s">
        <v>737</v>
      </c>
      <c r="B61" s="67"/>
      <c r="C61" s="392" t="s">
        <v>32</v>
      </c>
      <c r="D61" s="392" t="s">
        <v>32</v>
      </c>
      <c r="E61" s="392" t="s">
        <v>32</v>
      </c>
      <c r="F61" s="392" t="s">
        <v>32</v>
      </c>
      <c r="G61" s="392" t="s">
        <v>32</v>
      </c>
      <c r="H61" s="392" t="s">
        <v>32</v>
      </c>
      <c r="I61" s="392" t="s">
        <v>32</v>
      </c>
      <c r="J61" s="392" t="s">
        <v>32</v>
      </c>
      <c r="K61" s="392" t="s">
        <v>32</v>
      </c>
    </row>
    <row r="62" spans="1:11" ht="15.95" customHeight="1">
      <c r="A62" s="67" t="s">
        <v>738</v>
      </c>
      <c r="B62" s="67"/>
      <c r="C62" s="392" t="s">
        <v>32</v>
      </c>
      <c r="D62" s="392" t="s">
        <v>32</v>
      </c>
      <c r="E62" s="392" t="s">
        <v>32</v>
      </c>
      <c r="F62" s="392" t="s">
        <v>32</v>
      </c>
      <c r="G62" s="392" t="s">
        <v>32</v>
      </c>
      <c r="H62" s="392" t="s">
        <v>32</v>
      </c>
      <c r="I62" s="392" t="s">
        <v>32</v>
      </c>
      <c r="J62" s="392" t="s">
        <v>32</v>
      </c>
      <c r="K62" s="392" t="s">
        <v>32</v>
      </c>
    </row>
    <row r="63" spans="1:11" ht="15.95" customHeight="1">
      <c r="A63" s="67" t="s">
        <v>739</v>
      </c>
      <c r="B63" s="67"/>
      <c r="C63" s="392" t="s">
        <v>32</v>
      </c>
      <c r="D63" s="392" t="s">
        <v>32</v>
      </c>
      <c r="E63" s="392" t="s">
        <v>32</v>
      </c>
      <c r="F63" s="392" t="s">
        <v>32</v>
      </c>
      <c r="G63" s="392" t="s">
        <v>32</v>
      </c>
      <c r="H63" s="392" t="s">
        <v>32</v>
      </c>
      <c r="I63" s="392" t="s">
        <v>32</v>
      </c>
      <c r="J63" s="392" t="s">
        <v>32</v>
      </c>
      <c r="K63" s="392" t="s">
        <v>32</v>
      </c>
    </row>
    <row r="64" spans="1:11" ht="15.95" customHeight="1">
      <c r="A64" s="67" t="s">
        <v>740</v>
      </c>
      <c r="B64" s="67"/>
      <c r="C64" s="392" t="s">
        <v>32</v>
      </c>
      <c r="D64" s="392" t="s">
        <v>32</v>
      </c>
      <c r="E64" s="392" t="s">
        <v>32</v>
      </c>
      <c r="F64" s="392" t="s">
        <v>32</v>
      </c>
      <c r="G64" s="392" t="s">
        <v>32</v>
      </c>
      <c r="H64" s="392" t="s">
        <v>32</v>
      </c>
      <c r="I64" s="392" t="s">
        <v>32</v>
      </c>
      <c r="J64" s="392" t="s">
        <v>32</v>
      </c>
      <c r="K64" s="392" t="s">
        <v>32</v>
      </c>
    </row>
    <row r="65" spans="1:11" ht="15.95" customHeight="1">
      <c r="A65" s="200" t="s">
        <v>741</v>
      </c>
      <c r="B65" s="67"/>
      <c r="C65" s="392" t="s">
        <v>32</v>
      </c>
      <c r="D65" s="392" t="s">
        <v>32</v>
      </c>
      <c r="E65" s="392" t="s">
        <v>32</v>
      </c>
      <c r="F65" s="392" t="s">
        <v>32</v>
      </c>
      <c r="G65" s="392" t="s">
        <v>32</v>
      </c>
      <c r="H65" s="392" t="s">
        <v>32</v>
      </c>
      <c r="I65" s="392" t="s">
        <v>32</v>
      </c>
      <c r="J65" s="392" t="s">
        <v>32</v>
      </c>
      <c r="K65" s="392" t="s">
        <v>32</v>
      </c>
    </row>
    <row r="66" spans="1:11" ht="15.95" customHeight="1">
      <c r="A66" s="200" t="s">
        <v>742</v>
      </c>
      <c r="B66" s="67"/>
      <c r="C66" s="392" t="s">
        <v>32</v>
      </c>
      <c r="D66" s="392" t="s">
        <v>32</v>
      </c>
      <c r="E66" s="392" t="s">
        <v>32</v>
      </c>
      <c r="F66" s="392" t="s">
        <v>32</v>
      </c>
      <c r="G66" s="392" t="s">
        <v>32</v>
      </c>
      <c r="H66" s="392" t="s">
        <v>32</v>
      </c>
      <c r="I66" s="392" t="s">
        <v>32</v>
      </c>
      <c r="J66" s="392" t="s">
        <v>32</v>
      </c>
      <c r="K66" s="392" t="s">
        <v>32</v>
      </c>
    </row>
    <row r="67" spans="1:11" ht="34.5" customHeight="1">
      <c r="A67" s="365" t="s">
        <v>743</v>
      </c>
      <c r="B67" s="362"/>
      <c r="C67" s="392" t="s">
        <v>32</v>
      </c>
      <c r="D67" s="392" t="s">
        <v>32</v>
      </c>
      <c r="E67" s="392" t="s">
        <v>32</v>
      </c>
      <c r="F67" s="392" t="s">
        <v>32</v>
      </c>
      <c r="G67" s="392" t="s">
        <v>32</v>
      </c>
      <c r="H67" s="392" t="s">
        <v>32</v>
      </c>
      <c r="I67" s="392" t="s">
        <v>32</v>
      </c>
      <c r="J67" s="392" t="s">
        <v>32</v>
      </c>
      <c r="K67" s="392" t="s">
        <v>32</v>
      </c>
    </row>
    <row r="68" spans="1:11" ht="36" customHeight="1">
      <c r="A68" s="365" t="s">
        <v>744</v>
      </c>
      <c r="B68" s="362"/>
      <c r="C68" s="392">
        <v>-124</v>
      </c>
      <c r="D68" s="392" t="s">
        <v>32</v>
      </c>
      <c r="E68" s="392">
        <v>-124</v>
      </c>
      <c r="F68" s="392">
        <v>-212</v>
      </c>
      <c r="G68" s="392" t="s">
        <v>32</v>
      </c>
      <c r="H68" s="392">
        <v>-212</v>
      </c>
      <c r="I68" s="392">
        <v>-561</v>
      </c>
      <c r="J68" s="392" t="s">
        <v>32</v>
      </c>
      <c r="K68" s="392">
        <v>-561</v>
      </c>
    </row>
    <row r="69" spans="1:11" ht="15.95" customHeight="1">
      <c r="A69" s="67" t="s">
        <v>745</v>
      </c>
      <c r="B69" s="362"/>
      <c r="C69" s="392">
        <v>427758</v>
      </c>
      <c r="D69" s="392" t="s">
        <v>32</v>
      </c>
      <c r="E69" s="392">
        <v>427758</v>
      </c>
      <c r="F69" s="392">
        <v>-1495</v>
      </c>
      <c r="G69" s="392" t="s">
        <v>32</v>
      </c>
      <c r="H69" s="392">
        <v>-1495</v>
      </c>
      <c r="I69" s="392">
        <v>161267</v>
      </c>
      <c r="J69" s="392" t="s">
        <v>32</v>
      </c>
      <c r="K69" s="392">
        <v>161267</v>
      </c>
    </row>
    <row r="70" spans="1:11" ht="15.95" customHeight="1">
      <c r="A70" s="364" t="s">
        <v>746</v>
      </c>
      <c r="B70" s="362"/>
      <c r="C70" s="97">
        <v>223477</v>
      </c>
      <c r="D70" s="392" t="s">
        <v>32</v>
      </c>
      <c r="E70" s="97">
        <v>223477</v>
      </c>
      <c r="F70" s="97">
        <v>224972</v>
      </c>
      <c r="G70" s="392" t="s">
        <v>32</v>
      </c>
      <c r="H70" s="97">
        <v>224972</v>
      </c>
      <c r="I70" s="97">
        <v>63705</v>
      </c>
      <c r="J70" s="392" t="s">
        <v>32</v>
      </c>
      <c r="K70" s="97">
        <v>63705</v>
      </c>
    </row>
    <row r="71" spans="1:11" ht="15.95" customHeight="1">
      <c r="A71" s="364" t="s">
        <v>747</v>
      </c>
      <c r="B71" s="363">
        <v>6</v>
      </c>
      <c r="C71" s="97">
        <v>651235</v>
      </c>
      <c r="D71" s="392" t="s">
        <v>32</v>
      </c>
      <c r="E71" s="97">
        <v>651235</v>
      </c>
      <c r="F71" s="97">
        <v>223477</v>
      </c>
      <c r="G71" s="392" t="s">
        <v>32</v>
      </c>
      <c r="H71" s="97">
        <v>223477</v>
      </c>
      <c r="I71" s="97">
        <v>224972</v>
      </c>
      <c r="J71" s="392" t="s">
        <v>32</v>
      </c>
      <c r="K71" s="97">
        <v>224972</v>
      </c>
    </row>
    <row r="72" spans="1:11" ht="13.5">
      <c r="A72" s="261"/>
      <c r="B72" s="262"/>
      <c r="C72" s="73"/>
      <c r="D72" s="73"/>
      <c r="E72" s="263"/>
      <c r="F72" s="264"/>
      <c r="G72" s="264"/>
      <c r="H72" s="264"/>
      <c r="I72" s="264"/>
      <c r="J72" s="73"/>
      <c r="K72" s="73"/>
    </row>
    <row r="74" spans="1:11">
      <c r="A74" s="305" t="s">
        <v>249</v>
      </c>
      <c r="B74" s="78"/>
      <c r="C74" s="305"/>
      <c r="D74" s="305"/>
      <c r="E74" s="78"/>
      <c r="F74" s="78"/>
      <c r="G74" s="78"/>
      <c r="H74" s="78"/>
      <c r="I74" s="78"/>
      <c r="J74" s="78"/>
    </row>
    <row r="75" spans="1:11" ht="12.75" customHeight="1">
      <c r="A75" s="305" t="s">
        <v>880</v>
      </c>
      <c r="B75" s="305"/>
      <c r="C75" s="78"/>
      <c r="D75" s="78"/>
      <c r="E75" s="78"/>
      <c r="F75" s="78"/>
      <c r="G75" s="78"/>
      <c r="H75" s="78"/>
      <c r="I75" s="78"/>
      <c r="J75" s="78"/>
    </row>
    <row r="76" spans="1:11" ht="12.75" customHeight="1">
      <c r="A76" s="305"/>
      <c r="B76" s="305"/>
      <c r="C76" s="78"/>
      <c r="D76" s="78"/>
      <c r="E76" s="78"/>
      <c r="F76" s="78"/>
      <c r="G76" s="78"/>
      <c r="H76" s="78"/>
      <c r="I76" s="78"/>
      <c r="J76" s="78"/>
    </row>
    <row r="77" spans="1:11">
      <c r="A77" s="306"/>
      <c r="B77" s="78"/>
      <c r="C77" s="78"/>
      <c r="D77" s="307" t="s">
        <v>873</v>
      </c>
      <c r="E77" s="78"/>
      <c r="F77" s="78"/>
      <c r="G77" s="78"/>
      <c r="H77" s="305" t="s">
        <v>875</v>
      </c>
      <c r="I77" s="78"/>
      <c r="J77" s="78"/>
    </row>
    <row r="78" spans="1:11" ht="26.25" customHeight="1">
      <c r="A78" s="306"/>
      <c r="B78" s="78"/>
      <c r="C78" s="78"/>
      <c r="D78" s="307"/>
      <c r="E78" s="308" t="s">
        <v>27</v>
      </c>
      <c r="F78" s="305"/>
      <c r="G78" s="78"/>
      <c r="H78" s="78"/>
      <c r="I78" s="78"/>
      <c r="J78" s="78"/>
    </row>
    <row r="79" spans="1:11" ht="12.75" customHeight="1">
      <c r="A79" s="305" t="s">
        <v>878</v>
      </c>
      <c r="B79" s="78"/>
      <c r="C79" s="78"/>
      <c r="D79" s="309" t="s">
        <v>27</v>
      </c>
      <c r="E79" s="78"/>
      <c r="F79" s="78"/>
      <c r="G79" s="78"/>
      <c r="H79" s="78"/>
      <c r="I79" s="78"/>
      <c r="J79" s="78"/>
    </row>
    <row r="80" spans="1:11">
      <c r="A80" s="305" t="s">
        <v>877</v>
      </c>
      <c r="B80" s="78"/>
      <c r="C80" s="78"/>
      <c r="D80" s="307" t="s">
        <v>874</v>
      </c>
      <c r="E80" s="305"/>
      <c r="F80" s="78"/>
      <c r="G80" s="78"/>
      <c r="H80" s="305" t="s">
        <v>879</v>
      </c>
      <c r="I80" s="78"/>
      <c r="J80" s="78"/>
    </row>
    <row r="81" spans="1:11">
      <c r="A81" s="78"/>
      <c r="B81" s="78"/>
      <c r="C81" s="78"/>
      <c r="D81" s="78"/>
      <c r="E81" s="304"/>
      <c r="F81" s="304"/>
      <c r="G81" s="78"/>
      <c r="H81" s="78"/>
      <c r="I81" s="78"/>
      <c r="J81" s="78"/>
    </row>
    <row r="83" spans="1:11">
      <c r="A83" s="265" t="s">
        <v>27</v>
      </c>
      <c r="B83" s="266" t="s">
        <v>27</v>
      </c>
      <c r="C83" s="266"/>
      <c r="D83" s="266"/>
      <c r="E83" s="266"/>
      <c r="F83" s="266"/>
      <c r="G83" s="266"/>
      <c r="H83" s="266"/>
      <c r="I83" s="266"/>
      <c r="J83" s="266"/>
      <c r="K83" s="266"/>
    </row>
    <row r="102" spans="1:1">
      <c r="A102" s="74" t="s">
        <v>17</v>
      </c>
    </row>
  </sheetData>
  <sheetProtection selectLockedCells="1" selectUnlockedCells="1"/>
  <mergeCells count="1">
    <mergeCell ref="A1:I1"/>
  </mergeCells>
  <pageMargins left="0.78740157480314965" right="0.15748031496062992" top="0.19685039370078741" bottom="0.27559055118110237" header="0.15748031496062992" footer="0.19685039370078741"/>
  <pageSetup paperSize="9" scale="55"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sheetPr>
    <tabColor rgb="FF7030A0"/>
  </sheetPr>
  <dimension ref="A1:F105"/>
  <sheetViews>
    <sheetView zoomScale="120" zoomScaleNormal="120" workbookViewId="0">
      <selection sqref="A1:E13"/>
    </sheetView>
  </sheetViews>
  <sheetFormatPr defaultColWidth="10.75" defaultRowHeight="13.5"/>
  <cols>
    <col min="1" max="1" width="6.875" style="1" customWidth="1"/>
    <col min="2" max="2" width="39.5" style="1" customWidth="1"/>
    <col min="3" max="3" width="8.5" style="1" customWidth="1"/>
    <col min="4" max="5" width="9.125" style="1" customWidth="1"/>
  </cols>
  <sheetData>
    <row r="1" spans="1:6" ht="18.75">
      <c r="B1" s="315" t="s">
        <v>27</v>
      </c>
    </row>
    <row r="2" spans="1:6">
      <c r="A2" s="3" t="s">
        <v>1071</v>
      </c>
      <c r="B2" s="3"/>
      <c r="C2" s="3"/>
      <c r="D2" s="3"/>
      <c r="E2" s="3"/>
    </row>
    <row r="3" spans="1:6">
      <c r="A3" s="3"/>
      <c r="B3" s="3"/>
      <c r="C3" s="3"/>
      <c r="D3" s="3"/>
      <c r="E3" s="3"/>
    </row>
    <row r="4" spans="1:6">
      <c r="A4" s="1" t="s">
        <v>1072</v>
      </c>
      <c r="B4" s="3"/>
      <c r="C4" s="3"/>
      <c r="D4" s="3"/>
      <c r="E4" s="3"/>
    </row>
    <row r="5" spans="1:6">
      <c r="A5" s="3"/>
      <c r="B5" s="3"/>
      <c r="C5" s="3"/>
      <c r="D5" s="52"/>
      <c r="E5" s="52" t="s">
        <v>0</v>
      </c>
    </row>
    <row r="6" spans="1:6" ht="21" customHeight="1">
      <c r="A6" s="373" t="s">
        <v>29</v>
      </c>
      <c r="B6" s="373" t="s">
        <v>30</v>
      </c>
      <c r="C6" s="373" t="s">
        <v>4</v>
      </c>
      <c r="D6" s="373" t="s">
        <v>5</v>
      </c>
      <c r="E6" s="420" t="s">
        <v>6</v>
      </c>
    </row>
    <row r="7" spans="1:6" s="424" customFormat="1" ht="11.25">
      <c r="A7" s="420">
        <v>1</v>
      </c>
      <c r="B7" s="420">
        <v>2</v>
      </c>
      <c r="C7" s="420">
        <v>3</v>
      </c>
      <c r="D7" s="420">
        <v>4</v>
      </c>
      <c r="E7" s="420">
        <v>5</v>
      </c>
      <c r="F7" s="454"/>
    </row>
    <row r="8" spans="1:6" ht="18" customHeight="1">
      <c r="A8" s="227">
        <v>1</v>
      </c>
      <c r="B8" s="56" t="s">
        <v>412</v>
      </c>
      <c r="C8" s="384">
        <v>-2815</v>
      </c>
      <c r="D8" s="384">
        <v>-2984</v>
      </c>
      <c r="E8" s="384">
        <v>-1815</v>
      </c>
      <c r="F8" s="163"/>
    </row>
    <row r="9" spans="1:6" ht="36" customHeight="1">
      <c r="A9" s="227">
        <v>2</v>
      </c>
      <c r="B9" s="56" t="s">
        <v>413</v>
      </c>
      <c r="C9" s="384">
        <v>112</v>
      </c>
      <c r="D9" s="384">
        <v>-142</v>
      </c>
      <c r="E9" s="384">
        <v>150</v>
      </c>
      <c r="F9" s="164"/>
    </row>
    <row r="10" spans="1:6" ht="18" customHeight="1">
      <c r="A10" s="227" t="s">
        <v>142</v>
      </c>
      <c r="B10" s="56" t="s">
        <v>414</v>
      </c>
      <c r="C10" s="384">
        <v>104</v>
      </c>
      <c r="D10" s="384">
        <v>-138</v>
      </c>
      <c r="E10" s="384">
        <v>150</v>
      </c>
      <c r="F10" s="165"/>
    </row>
    <row r="11" spans="1:6" ht="18" customHeight="1">
      <c r="A11" s="227" t="s">
        <v>141</v>
      </c>
      <c r="B11" s="56" t="s">
        <v>415</v>
      </c>
      <c r="C11" s="384">
        <v>8</v>
      </c>
      <c r="D11" s="384">
        <v>-4</v>
      </c>
      <c r="E11" s="241" t="s">
        <v>32</v>
      </c>
    </row>
    <row r="12" spans="1:6" ht="18" customHeight="1">
      <c r="A12" s="227">
        <v>3</v>
      </c>
      <c r="B12" s="56" t="s">
        <v>416</v>
      </c>
      <c r="C12" s="384">
        <v>-2703</v>
      </c>
      <c r="D12" s="384">
        <v>-3126</v>
      </c>
      <c r="E12" s="384">
        <v>-1665.1897100000001</v>
      </c>
    </row>
    <row r="105" spans="1:1">
      <c r="A105" s="16" t="s">
        <v>17</v>
      </c>
    </row>
  </sheetData>
  <sheetProtection selectLockedCells="1" selectUnlockedCells="1"/>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sheetPr>
    <tabColor rgb="FF7030A0"/>
  </sheetPr>
  <dimension ref="A1:I108"/>
  <sheetViews>
    <sheetView workbookViewId="0">
      <selection activeCell="A2" sqref="A2:I21"/>
    </sheetView>
  </sheetViews>
  <sheetFormatPr defaultColWidth="10.75" defaultRowHeight="13.5"/>
  <cols>
    <col min="1" max="1" width="4.75" style="1" customWidth="1"/>
    <col min="2" max="2" width="27.875" style="1" customWidth="1"/>
    <col min="3" max="4" width="10" style="1" customWidth="1"/>
    <col min="5" max="5" width="13" style="1" customWidth="1"/>
    <col min="6" max="6" width="11.875" style="1" customWidth="1"/>
    <col min="7" max="7" width="10.125" style="1" customWidth="1"/>
    <col min="8" max="8" width="15" style="1" customWidth="1"/>
    <col min="9" max="9" width="11" style="1" customWidth="1"/>
  </cols>
  <sheetData>
    <row r="1" spans="1:9" ht="18.75">
      <c r="B1" s="315" t="s">
        <v>27</v>
      </c>
    </row>
    <row r="2" spans="1:9" ht="44.25" customHeight="1">
      <c r="A2" s="519" t="s">
        <v>1144</v>
      </c>
      <c r="B2" s="519"/>
      <c r="C2" s="519"/>
      <c r="D2" s="519"/>
      <c r="E2" s="519"/>
      <c r="F2" s="519"/>
      <c r="G2" s="519"/>
      <c r="H2" s="519"/>
      <c r="I2" s="3"/>
    </row>
    <row r="3" spans="1:9">
      <c r="I3" s="442" t="s">
        <v>0</v>
      </c>
    </row>
    <row r="4" spans="1:9" ht="76.5" customHeight="1">
      <c r="A4" s="412" t="s">
        <v>29</v>
      </c>
      <c r="B4" s="412" t="s">
        <v>2</v>
      </c>
      <c r="C4" s="412" t="s">
        <v>750</v>
      </c>
      <c r="D4" s="412" t="s">
        <v>314</v>
      </c>
      <c r="E4" s="412" t="s">
        <v>991</v>
      </c>
      <c r="F4" s="412" t="s">
        <v>992</v>
      </c>
      <c r="G4" s="412" t="s">
        <v>993</v>
      </c>
      <c r="H4" s="412" t="s">
        <v>994</v>
      </c>
      <c r="I4" s="412" t="s">
        <v>758</v>
      </c>
    </row>
    <row r="5" spans="1:9" s="424" customFormat="1" ht="11.25">
      <c r="A5" s="418">
        <v>1</v>
      </c>
      <c r="B5" s="418">
        <v>2</v>
      </c>
      <c r="C5" s="418">
        <v>3</v>
      </c>
      <c r="D5" s="418">
        <v>4</v>
      </c>
      <c r="E5" s="418">
        <v>5</v>
      </c>
      <c r="F5" s="418">
        <v>6</v>
      </c>
      <c r="G5" s="418">
        <v>7</v>
      </c>
      <c r="H5" s="418">
        <v>8</v>
      </c>
      <c r="I5" s="418">
        <v>9</v>
      </c>
    </row>
    <row r="6" spans="1:9" ht="72.75" customHeight="1">
      <c r="A6" s="374">
        <v>1</v>
      </c>
      <c r="B6" s="200" t="s">
        <v>995</v>
      </c>
      <c r="C6" s="241">
        <v>-403</v>
      </c>
      <c r="D6" s="241" t="s">
        <v>32</v>
      </c>
      <c r="E6" s="241" t="s">
        <v>32</v>
      </c>
      <c r="F6" s="241">
        <v>498</v>
      </c>
      <c r="G6" s="241" t="s">
        <v>32</v>
      </c>
      <c r="H6" s="241" t="s">
        <v>32</v>
      </c>
      <c r="I6" s="241">
        <v>95</v>
      </c>
    </row>
    <row r="7" spans="1:9" ht="18" customHeight="1">
      <c r="A7" s="374" t="s">
        <v>33</v>
      </c>
      <c r="B7" s="200" t="s">
        <v>420</v>
      </c>
      <c r="C7" s="241">
        <v>-71</v>
      </c>
      <c r="D7" s="241" t="s">
        <v>32</v>
      </c>
      <c r="E7" s="241" t="s">
        <v>32</v>
      </c>
      <c r="F7" s="241">
        <v>71</v>
      </c>
      <c r="G7" s="241" t="s">
        <v>32</v>
      </c>
      <c r="H7" s="241" t="s">
        <v>32</v>
      </c>
      <c r="I7" s="241" t="s">
        <v>32</v>
      </c>
    </row>
    <row r="8" spans="1:9" ht="18" customHeight="1">
      <c r="A8" s="374" t="s">
        <v>35</v>
      </c>
      <c r="B8" s="200" t="s">
        <v>996</v>
      </c>
      <c r="C8" s="241">
        <v>-332</v>
      </c>
      <c r="D8" s="241" t="s">
        <v>32</v>
      </c>
      <c r="E8" s="241" t="s">
        <v>32</v>
      </c>
      <c r="F8" s="241">
        <v>332</v>
      </c>
      <c r="G8" s="241" t="s">
        <v>32</v>
      </c>
      <c r="H8" s="241" t="s">
        <v>32</v>
      </c>
      <c r="I8" s="241" t="s">
        <v>32</v>
      </c>
    </row>
    <row r="9" spans="1:9" ht="18" customHeight="1">
      <c r="A9" s="374" t="s">
        <v>384</v>
      </c>
      <c r="B9" s="200" t="s">
        <v>997</v>
      </c>
      <c r="C9" s="241" t="s">
        <v>32</v>
      </c>
      <c r="D9" s="241" t="s">
        <v>32</v>
      </c>
      <c r="E9" s="241" t="s">
        <v>32</v>
      </c>
      <c r="F9" s="241" t="s">
        <v>32</v>
      </c>
      <c r="G9" s="241" t="s">
        <v>32</v>
      </c>
      <c r="H9" s="241" t="s">
        <v>32</v>
      </c>
      <c r="I9" s="241" t="s">
        <v>32</v>
      </c>
    </row>
    <row r="10" spans="1:9" ht="18" customHeight="1">
      <c r="A10" s="374" t="s">
        <v>386</v>
      </c>
      <c r="B10" s="200" t="s">
        <v>998</v>
      </c>
      <c r="C10" s="241" t="s">
        <v>32</v>
      </c>
      <c r="D10" s="241" t="s">
        <v>32</v>
      </c>
      <c r="E10" s="241" t="s">
        <v>32</v>
      </c>
      <c r="F10" s="241" t="s">
        <v>32</v>
      </c>
      <c r="G10" s="241" t="s">
        <v>32</v>
      </c>
      <c r="H10" s="241" t="s">
        <v>32</v>
      </c>
      <c r="I10" s="241" t="s">
        <v>32</v>
      </c>
    </row>
    <row r="11" spans="1:9" ht="18" customHeight="1">
      <c r="A11" s="374" t="s">
        <v>388</v>
      </c>
      <c r="B11" s="200" t="s">
        <v>773</v>
      </c>
      <c r="C11" s="241" t="s">
        <v>32</v>
      </c>
      <c r="D11" s="241" t="s">
        <v>32</v>
      </c>
      <c r="E11" s="241" t="s">
        <v>32</v>
      </c>
      <c r="F11" s="241" t="s">
        <v>32</v>
      </c>
      <c r="G11" s="241" t="s">
        <v>32</v>
      </c>
      <c r="H11" s="241" t="s">
        <v>32</v>
      </c>
      <c r="I11" s="241" t="s">
        <v>32</v>
      </c>
    </row>
    <row r="12" spans="1:9" ht="18" customHeight="1">
      <c r="A12" s="374" t="s">
        <v>515</v>
      </c>
      <c r="B12" s="200" t="s">
        <v>999</v>
      </c>
      <c r="C12" s="241" t="s">
        <v>32</v>
      </c>
      <c r="D12" s="241" t="s">
        <v>32</v>
      </c>
      <c r="E12" s="241" t="s">
        <v>32</v>
      </c>
      <c r="F12" s="241" t="s">
        <v>32</v>
      </c>
      <c r="G12" s="241" t="s">
        <v>32</v>
      </c>
      <c r="H12" s="241" t="s">
        <v>32</v>
      </c>
      <c r="I12" s="241" t="s">
        <v>32</v>
      </c>
    </row>
    <row r="13" spans="1:9" ht="31.5" customHeight="1">
      <c r="A13" s="374" t="s">
        <v>517</v>
      </c>
      <c r="B13" s="200" t="s">
        <v>1000</v>
      </c>
      <c r="C13" s="241" t="s">
        <v>32</v>
      </c>
      <c r="D13" s="241" t="s">
        <v>32</v>
      </c>
      <c r="E13" s="241" t="s">
        <v>32</v>
      </c>
      <c r="F13" s="241" t="s">
        <v>32</v>
      </c>
      <c r="G13" s="241" t="s">
        <v>32</v>
      </c>
      <c r="H13" s="241" t="s">
        <v>32</v>
      </c>
      <c r="I13" s="241" t="s">
        <v>32</v>
      </c>
    </row>
    <row r="14" spans="1:9" ht="18" customHeight="1">
      <c r="A14" s="374" t="s">
        <v>1001</v>
      </c>
      <c r="B14" s="200" t="s">
        <v>430</v>
      </c>
      <c r="C14" s="241" t="s">
        <v>32</v>
      </c>
      <c r="D14" s="241" t="s">
        <v>32</v>
      </c>
      <c r="E14" s="241" t="s">
        <v>32</v>
      </c>
      <c r="F14" s="241">
        <v>95</v>
      </c>
      <c r="G14" s="241" t="s">
        <v>32</v>
      </c>
      <c r="H14" s="241" t="s">
        <v>32</v>
      </c>
      <c r="I14" s="241">
        <v>95</v>
      </c>
    </row>
    <row r="15" spans="1:9" ht="33.75" customHeight="1">
      <c r="A15" s="374">
        <v>2</v>
      </c>
      <c r="B15" s="200" t="s">
        <v>1002</v>
      </c>
      <c r="C15" s="241">
        <v>-92</v>
      </c>
      <c r="D15" s="241" t="s">
        <v>32</v>
      </c>
      <c r="E15" s="241" t="s">
        <v>32</v>
      </c>
      <c r="F15" s="241">
        <v>112</v>
      </c>
      <c r="G15" s="241" t="s">
        <v>32</v>
      </c>
      <c r="H15" s="241" t="s">
        <v>32</v>
      </c>
      <c r="I15" s="241">
        <v>20</v>
      </c>
    </row>
    <row r="16" spans="1:9" ht="30" customHeight="1">
      <c r="A16" s="374">
        <v>3</v>
      </c>
      <c r="B16" s="192" t="s">
        <v>1003</v>
      </c>
      <c r="C16" s="241" t="s">
        <v>32</v>
      </c>
      <c r="D16" s="241" t="s">
        <v>32</v>
      </c>
      <c r="E16" s="241" t="s">
        <v>32</v>
      </c>
      <c r="F16" s="241">
        <v>20</v>
      </c>
      <c r="G16" s="241" t="s">
        <v>32</v>
      </c>
      <c r="H16" s="241" t="s">
        <v>32</v>
      </c>
      <c r="I16" s="241">
        <v>20</v>
      </c>
    </row>
    <row r="17" spans="1:9" ht="30" customHeight="1">
      <c r="A17" s="374">
        <v>4</v>
      </c>
      <c r="B17" s="192" t="s">
        <v>1004</v>
      </c>
      <c r="C17" s="241">
        <v>-92</v>
      </c>
      <c r="D17" s="241" t="s">
        <v>32</v>
      </c>
      <c r="E17" s="241" t="s">
        <v>32</v>
      </c>
      <c r="F17" s="241">
        <v>92</v>
      </c>
      <c r="G17" s="241" t="s">
        <v>32</v>
      </c>
      <c r="H17" s="241" t="s">
        <v>32</v>
      </c>
      <c r="I17" s="241" t="s">
        <v>32</v>
      </c>
    </row>
    <row r="18" spans="1:9">
      <c r="A18"/>
      <c r="B18"/>
      <c r="C18"/>
      <c r="D18"/>
      <c r="E18"/>
      <c r="F18"/>
      <c r="G18"/>
      <c r="H18"/>
      <c r="I18"/>
    </row>
    <row r="19" spans="1:9" s="219" customFormat="1" ht="29.25" customHeight="1">
      <c r="A19" s="539" t="s">
        <v>1126</v>
      </c>
      <c r="B19" s="539"/>
      <c r="C19" s="539"/>
      <c r="D19" s="539"/>
      <c r="E19" s="539"/>
      <c r="F19" s="539"/>
      <c r="G19" s="539"/>
      <c r="H19" s="539"/>
    </row>
    <row r="20" spans="1:9" s="219" customFormat="1" ht="31.5" customHeight="1">
      <c r="A20" s="540" t="s">
        <v>1127</v>
      </c>
      <c r="B20" s="540"/>
      <c r="C20" s="540"/>
      <c r="D20" s="540"/>
      <c r="E20" s="540"/>
      <c r="F20" s="540"/>
      <c r="G20" s="540"/>
      <c r="H20" s="540"/>
    </row>
    <row r="108" spans="1:1">
      <c r="A108" s="16" t="s">
        <v>17</v>
      </c>
    </row>
  </sheetData>
  <sheetProtection selectLockedCells="1" selectUnlockedCells="1"/>
  <mergeCells count="3">
    <mergeCell ref="A2:H2"/>
    <mergeCell ref="A19:H19"/>
    <mergeCell ref="A20:H20"/>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sheetPr>
    <tabColor rgb="FF7030A0"/>
  </sheetPr>
  <dimension ref="A1:I108"/>
  <sheetViews>
    <sheetView workbookViewId="0">
      <selection activeCell="A3" sqref="A3"/>
    </sheetView>
  </sheetViews>
  <sheetFormatPr defaultColWidth="10.75" defaultRowHeight="13.5"/>
  <cols>
    <col min="1" max="1" width="5.625" style="1" customWidth="1"/>
    <col min="2" max="2" width="31" style="1" customWidth="1"/>
    <col min="3" max="3" width="12.375" style="1" customWidth="1"/>
    <col min="4" max="4" width="10.875" style="1" customWidth="1"/>
    <col min="5" max="5" width="12.875" style="1" customWidth="1"/>
    <col min="6" max="6" width="11.375" style="1" customWidth="1"/>
    <col min="7" max="7" width="10.875" style="1" customWidth="1"/>
    <col min="8" max="8" width="11.75" style="1" customWidth="1"/>
    <col min="9" max="9" width="16" style="1" customWidth="1"/>
  </cols>
  <sheetData>
    <row r="1" spans="1:9" ht="18.75">
      <c r="B1" s="315" t="s">
        <v>27</v>
      </c>
    </row>
    <row r="2" spans="1:9" ht="42" customHeight="1">
      <c r="A2" s="541" t="s">
        <v>1146</v>
      </c>
      <c r="B2" s="541"/>
      <c r="C2" s="541"/>
      <c r="D2" s="541"/>
      <c r="E2" s="541"/>
      <c r="F2" s="541"/>
      <c r="G2" s="541"/>
      <c r="H2" s="541"/>
      <c r="I2" s="541"/>
    </row>
    <row r="3" spans="1:9">
      <c r="I3" s="442" t="s">
        <v>0</v>
      </c>
    </row>
    <row r="4" spans="1:9" ht="93.75" customHeight="1">
      <c r="A4" s="400" t="s">
        <v>29</v>
      </c>
      <c r="B4" s="400" t="s">
        <v>2</v>
      </c>
      <c r="C4" s="400" t="s">
        <v>750</v>
      </c>
      <c r="D4" s="400" t="s">
        <v>314</v>
      </c>
      <c r="E4" s="400" t="s">
        <v>991</v>
      </c>
      <c r="F4" s="400" t="s">
        <v>992</v>
      </c>
      <c r="G4" s="400" t="s">
        <v>993</v>
      </c>
      <c r="H4" s="400" t="s">
        <v>994</v>
      </c>
      <c r="I4" s="400" t="s">
        <v>758</v>
      </c>
    </row>
    <row r="5" spans="1:9" s="424" customFormat="1" ht="11.25">
      <c r="A5" s="449">
        <v>1</v>
      </c>
      <c r="B5" s="449">
        <v>2</v>
      </c>
      <c r="C5" s="449">
        <v>3</v>
      </c>
      <c r="D5" s="449">
        <v>4</v>
      </c>
      <c r="E5" s="449">
        <v>5</v>
      </c>
      <c r="F5" s="449">
        <v>6</v>
      </c>
      <c r="G5" s="449">
        <v>7</v>
      </c>
      <c r="H5" s="449">
        <v>8</v>
      </c>
      <c r="I5" s="449">
        <v>9</v>
      </c>
    </row>
    <row r="6" spans="1:9" ht="77.25" customHeight="1">
      <c r="A6" s="407">
        <v>1</v>
      </c>
      <c r="B6" s="192" t="s">
        <v>995</v>
      </c>
      <c r="C6" s="241">
        <v>200</v>
      </c>
      <c r="D6" s="241" t="s">
        <v>32</v>
      </c>
      <c r="E6" s="241" t="s">
        <v>32</v>
      </c>
      <c r="F6" s="241">
        <v>-603</v>
      </c>
      <c r="G6" s="241" t="s">
        <v>32</v>
      </c>
      <c r="H6" s="241" t="s">
        <v>32</v>
      </c>
      <c r="I6" s="241">
        <v>-403</v>
      </c>
    </row>
    <row r="7" spans="1:9" ht="18" customHeight="1">
      <c r="A7" s="407" t="s">
        <v>33</v>
      </c>
      <c r="B7" s="192" t="s">
        <v>420</v>
      </c>
      <c r="C7" s="241">
        <v>-7339</v>
      </c>
      <c r="D7" s="241" t="s">
        <v>32</v>
      </c>
      <c r="E7" s="241" t="s">
        <v>32</v>
      </c>
      <c r="F7" s="241">
        <v>7268</v>
      </c>
      <c r="G7" s="241" t="s">
        <v>32</v>
      </c>
      <c r="H7" s="241" t="s">
        <v>32</v>
      </c>
      <c r="I7" s="241">
        <v>-71</v>
      </c>
    </row>
    <row r="8" spans="1:9" ht="18" customHeight="1">
      <c r="A8" s="407" t="s">
        <v>35</v>
      </c>
      <c r="B8" s="192" t="s">
        <v>996</v>
      </c>
      <c r="C8" s="241">
        <v>7109</v>
      </c>
      <c r="D8" s="241" t="s">
        <v>32</v>
      </c>
      <c r="E8" s="241" t="s">
        <v>32</v>
      </c>
      <c r="F8" s="241">
        <v>-7441</v>
      </c>
      <c r="G8" s="241" t="s">
        <v>32</v>
      </c>
      <c r="H8" s="241" t="s">
        <v>32</v>
      </c>
      <c r="I8" s="241">
        <v>-332</v>
      </c>
    </row>
    <row r="9" spans="1:9" ht="18" customHeight="1">
      <c r="A9" s="407" t="s">
        <v>384</v>
      </c>
      <c r="B9" s="192" t="s">
        <v>997</v>
      </c>
      <c r="C9" s="241" t="s">
        <v>32</v>
      </c>
      <c r="D9" s="241" t="s">
        <v>32</v>
      </c>
      <c r="E9" s="241" t="s">
        <v>32</v>
      </c>
      <c r="F9" s="241"/>
      <c r="G9" s="241" t="s">
        <v>32</v>
      </c>
      <c r="H9" s="241" t="s">
        <v>32</v>
      </c>
      <c r="I9" s="241" t="s">
        <v>32</v>
      </c>
    </row>
    <row r="10" spans="1:9" ht="18" customHeight="1">
      <c r="A10" s="407" t="s">
        <v>386</v>
      </c>
      <c r="B10" s="192" t="s">
        <v>998</v>
      </c>
      <c r="C10" s="241" t="s">
        <v>32</v>
      </c>
      <c r="D10" s="241" t="s">
        <v>32</v>
      </c>
      <c r="E10" s="241" t="s">
        <v>32</v>
      </c>
      <c r="F10" s="241"/>
      <c r="G10" s="241" t="s">
        <v>32</v>
      </c>
      <c r="H10" s="241" t="s">
        <v>32</v>
      </c>
      <c r="I10" s="241" t="s">
        <v>32</v>
      </c>
    </row>
    <row r="11" spans="1:9" ht="18" customHeight="1">
      <c r="A11" s="407" t="s">
        <v>388</v>
      </c>
      <c r="B11" s="192" t="s">
        <v>773</v>
      </c>
      <c r="C11" s="241" t="s">
        <v>32</v>
      </c>
      <c r="D11" s="241" t="s">
        <v>32</v>
      </c>
      <c r="E11" s="241" t="s">
        <v>32</v>
      </c>
      <c r="F11" s="241"/>
      <c r="G11" s="241" t="s">
        <v>32</v>
      </c>
      <c r="H11" s="241" t="s">
        <v>32</v>
      </c>
      <c r="I11" s="241" t="s">
        <v>32</v>
      </c>
    </row>
    <row r="12" spans="1:9" ht="18" customHeight="1">
      <c r="A12" s="407" t="s">
        <v>515</v>
      </c>
      <c r="B12" s="192" t="s">
        <v>999</v>
      </c>
      <c r="C12" s="241" t="s">
        <v>32</v>
      </c>
      <c r="D12" s="241" t="s">
        <v>32</v>
      </c>
      <c r="E12" s="241" t="s">
        <v>32</v>
      </c>
      <c r="F12" s="241"/>
      <c r="G12" s="241" t="s">
        <v>32</v>
      </c>
      <c r="H12" s="241" t="s">
        <v>32</v>
      </c>
      <c r="I12" s="241" t="s">
        <v>32</v>
      </c>
    </row>
    <row r="13" spans="1:9" ht="36" customHeight="1">
      <c r="A13" s="407" t="s">
        <v>517</v>
      </c>
      <c r="B13" s="192" t="s">
        <v>1000</v>
      </c>
      <c r="C13" s="241" t="s">
        <v>32</v>
      </c>
      <c r="D13" s="241" t="s">
        <v>32</v>
      </c>
      <c r="E13" s="241" t="s">
        <v>32</v>
      </c>
      <c r="F13" s="241"/>
      <c r="G13" s="241" t="s">
        <v>32</v>
      </c>
      <c r="H13" s="241" t="s">
        <v>32</v>
      </c>
      <c r="I13" s="241" t="s">
        <v>32</v>
      </c>
    </row>
    <row r="14" spans="1:9" ht="18" customHeight="1">
      <c r="A14" s="407" t="s">
        <v>1001</v>
      </c>
      <c r="B14" s="192" t="s">
        <v>430</v>
      </c>
      <c r="C14" s="241">
        <v>430</v>
      </c>
      <c r="D14" s="241" t="s">
        <v>32</v>
      </c>
      <c r="E14" s="241" t="s">
        <v>32</v>
      </c>
      <c r="F14" s="241">
        <v>-430</v>
      </c>
      <c r="G14" s="241" t="s">
        <v>32</v>
      </c>
      <c r="H14" s="241" t="s">
        <v>32</v>
      </c>
      <c r="I14" s="241" t="s">
        <v>32</v>
      </c>
    </row>
    <row r="15" spans="1:9" ht="38.25" customHeight="1">
      <c r="A15" s="407">
        <v>2</v>
      </c>
      <c r="B15" s="192" t="s">
        <v>1002</v>
      </c>
      <c r="C15" s="241">
        <v>50</v>
      </c>
      <c r="D15" s="241" t="s">
        <v>32</v>
      </c>
      <c r="E15" s="241" t="s">
        <v>32</v>
      </c>
      <c r="F15" s="241">
        <v>-142</v>
      </c>
      <c r="G15" s="241" t="s">
        <v>32</v>
      </c>
      <c r="H15" s="241" t="s">
        <v>32</v>
      </c>
      <c r="I15" s="241">
        <v>-92</v>
      </c>
    </row>
    <row r="16" spans="1:9" ht="27" customHeight="1">
      <c r="A16" s="407">
        <v>3</v>
      </c>
      <c r="B16" s="192" t="s">
        <v>1003</v>
      </c>
      <c r="C16" s="241">
        <v>1909</v>
      </c>
      <c r="D16" s="241" t="s">
        <v>32</v>
      </c>
      <c r="E16" s="241" t="s">
        <v>32</v>
      </c>
      <c r="F16" s="241">
        <v>-1909</v>
      </c>
      <c r="G16" s="241" t="s">
        <v>32</v>
      </c>
      <c r="H16" s="241" t="s">
        <v>32</v>
      </c>
      <c r="I16" s="241" t="s">
        <v>32</v>
      </c>
    </row>
    <row r="17" spans="1:9" ht="32.25" customHeight="1">
      <c r="A17" s="407">
        <v>4</v>
      </c>
      <c r="B17" s="192" t="s">
        <v>1004</v>
      </c>
      <c r="C17" s="241">
        <v>-1859</v>
      </c>
      <c r="D17" s="241" t="s">
        <v>32</v>
      </c>
      <c r="E17" s="241" t="s">
        <v>32</v>
      </c>
      <c r="F17" s="241">
        <v>1767</v>
      </c>
      <c r="G17" s="241" t="s">
        <v>32</v>
      </c>
      <c r="H17" s="241" t="s">
        <v>32</v>
      </c>
      <c r="I17" s="241">
        <v>-92</v>
      </c>
    </row>
    <row r="20" spans="1:9">
      <c r="A20" s="539" t="s">
        <v>1005</v>
      </c>
      <c r="B20" s="539"/>
      <c r="C20" s="539"/>
      <c r="D20" s="539"/>
      <c r="E20" s="539"/>
      <c r="F20" s="539"/>
      <c r="G20" s="539"/>
      <c r="H20" s="539"/>
    </row>
    <row r="21" spans="1:9" ht="34.5" customHeight="1">
      <c r="A21" s="540" t="s">
        <v>1006</v>
      </c>
      <c r="B21" s="540"/>
      <c r="C21" s="540"/>
      <c r="D21" s="540"/>
      <c r="E21" s="540"/>
      <c r="F21" s="540"/>
      <c r="G21" s="540"/>
      <c r="H21" s="540"/>
    </row>
    <row r="108" spans="1:1">
      <c r="A108" s="16" t="s">
        <v>17</v>
      </c>
    </row>
  </sheetData>
  <sheetProtection selectLockedCells="1" selectUnlockedCells="1"/>
  <mergeCells count="3">
    <mergeCell ref="A2:I2"/>
    <mergeCell ref="A20:H20"/>
    <mergeCell ref="A21:H21"/>
  </mergeCells>
  <pageMargins left="0.78740157480314965" right="0.15748031496062992" top="0.78740157480314965" bottom="0.27559055118110237" header="0.15748031496062992" footer="0.19685039370078741"/>
  <pageSetup paperSize="9" scale="90" firstPageNumber="0" pageOrder="overThenDown"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sheetPr>
    <tabColor rgb="FF7030A0"/>
  </sheetPr>
  <dimension ref="A2:I108"/>
  <sheetViews>
    <sheetView workbookViewId="0">
      <selection sqref="A1:I23"/>
    </sheetView>
  </sheetViews>
  <sheetFormatPr defaultColWidth="10.75" defaultRowHeight="13.5"/>
  <cols>
    <col min="1" max="1" width="5.625" style="1" customWidth="1"/>
    <col min="2" max="2" width="29.625" style="1" customWidth="1"/>
    <col min="3" max="3" width="11.625" style="1" customWidth="1"/>
    <col min="4" max="4" width="9.5" style="1" customWidth="1"/>
    <col min="5" max="5" width="11" style="1" customWidth="1"/>
    <col min="6" max="6" width="11.5" style="1" customWidth="1"/>
    <col min="7" max="7" width="10.375" style="1" customWidth="1"/>
    <col min="8" max="8" width="11.375" style="1" customWidth="1"/>
    <col min="9" max="9" width="13.25" style="1" customWidth="1"/>
  </cols>
  <sheetData>
    <row r="2" spans="1:9" ht="30" customHeight="1">
      <c r="A2" s="519" t="s">
        <v>1145</v>
      </c>
      <c r="B2" s="519"/>
      <c r="C2" s="519"/>
      <c r="D2" s="519"/>
      <c r="E2" s="519"/>
      <c r="F2" s="519"/>
      <c r="G2" s="519"/>
      <c r="H2" s="519"/>
      <c r="I2" s="519"/>
    </row>
    <row r="3" spans="1:9" ht="18.75">
      <c r="B3" s="315" t="s">
        <v>27</v>
      </c>
      <c r="I3" s="442" t="s">
        <v>0</v>
      </c>
    </row>
    <row r="4" spans="1:9" ht="88.5" customHeight="1">
      <c r="A4" s="400" t="s">
        <v>29</v>
      </c>
      <c r="B4" s="400" t="s">
        <v>2</v>
      </c>
      <c r="C4" s="400" t="s">
        <v>750</v>
      </c>
      <c r="D4" s="400" t="s">
        <v>314</v>
      </c>
      <c r="E4" s="400" t="s">
        <v>991</v>
      </c>
      <c r="F4" s="400" t="s">
        <v>992</v>
      </c>
      <c r="G4" s="400" t="s">
        <v>993</v>
      </c>
      <c r="H4" s="400" t="s">
        <v>994</v>
      </c>
      <c r="I4" s="400" t="s">
        <v>758</v>
      </c>
    </row>
    <row r="5" spans="1:9" s="424" customFormat="1" ht="11.25">
      <c r="A5" s="449">
        <v>1</v>
      </c>
      <c r="B5" s="449">
        <v>2</v>
      </c>
      <c r="C5" s="449">
        <v>3</v>
      </c>
      <c r="D5" s="449">
        <v>4</v>
      </c>
      <c r="E5" s="449">
        <v>5</v>
      </c>
      <c r="F5" s="449">
        <v>6</v>
      </c>
      <c r="G5" s="449">
        <v>7</v>
      </c>
      <c r="H5" s="449">
        <v>8</v>
      </c>
      <c r="I5" s="449">
        <v>9</v>
      </c>
    </row>
    <row r="6" spans="1:9" ht="67.5" customHeight="1">
      <c r="A6" s="359">
        <v>1</v>
      </c>
      <c r="B6" s="192" t="s">
        <v>995</v>
      </c>
      <c r="C6" s="241">
        <v>-398</v>
      </c>
      <c r="D6" s="241" t="s">
        <v>32</v>
      </c>
      <c r="E6" s="241" t="s">
        <v>32</v>
      </c>
      <c r="F6" s="241">
        <v>598</v>
      </c>
      <c r="G6" s="241" t="s">
        <v>32</v>
      </c>
      <c r="H6" s="241" t="s">
        <v>32</v>
      </c>
      <c r="I6" s="241">
        <v>200</v>
      </c>
    </row>
    <row r="7" spans="1:9" ht="18" customHeight="1">
      <c r="A7" s="359" t="s">
        <v>33</v>
      </c>
      <c r="B7" s="192" t="s">
        <v>420</v>
      </c>
      <c r="C7" s="241">
        <v>-398</v>
      </c>
      <c r="D7" s="241" t="s">
        <v>32</v>
      </c>
      <c r="E7" s="241" t="s">
        <v>32</v>
      </c>
      <c r="F7" s="241">
        <v>-6941</v>
      </c>
      <c r="G7" s="241" t="s">
        <v>32</v>
      </c>
      <c r="H7" s="241" t="s">
        <v>32</v>
      </c>
      <c r="I7" s="241">
        <v>-7339</v>
      </c>
    </row>
    <row r="8" spans="1:9" ht="18" customHeight="1">
      <c r="A8" s="359" t="s">
        <v>35</v>
      </c>
      <c r="B8" s="192" t="s">
        <v>996</v>
      </c>
      <c r="C8" s="241" t="s">
        <v>32</v>
      </c>
      <c r="D8" s="241" t="s">
        <v>32</v>
      </c>
      <c r="E8" s="241" t="s">
        <v>32</v>
      </c>
      <c r="F8" s="241">
        <v>7109</v>
      </c>
      <c r="G8" s="241" t="s">
        <v>32</v>
      </c>
      <c r="H8" s="241" t="s">
        <v>32</v>
      </c>
      <c r="I8" s="241">
        <v>7109</v>
      </c>
    </row>
    <row r="9" spans="1:9" ht="18" customHeight="1">
      <c r="A9" s="359" t="s">
        <v>384</v>
      </c>
      <c r="B9" s="192" t="s">
        <v>997</v>
      </c>
      <c r="C9" s="241" t="s">
        <v>32</v>
      </c>
      <c r="D9" s="241" t="s">
        <v>32</v>
      </c>
      <c r="E9" s="241" t="s">
        <v>32</v>
      </c>
      <c r="F9" s="241" t="s">
        <v>32</v>
      </c>
      <c r="G9" s="241" t="s">
        <v>32</v>
      </c>
      <c r="H9" s="241" t="s">
        <v>32</v>
      </c>
      <c r="I9" s="241" t="s">
        <v>32</v>
      </c>
    </row>
    <row r="10" spans="1:9" ht="18" customHeight="1">
      <c r="A10" s="359" t="s">
        <v>386</v>
      </c>
      <c r="B10" s="192" t="s">
        <v>998</v>
      </c>
      <c r="C10" s="241" t="s">
        <v>32</v>
      </c>
      <c r="D10" s="241" t="s">
        <v>32</v>
      </c>
      <c r="E10" s="241" t="s">
        <v>32</v>
      </c>
      <c r="F10" s="241" t="s">
        <v>32</v>
      </c>
      <c r="G10" s="241" t="s">
        <v>32</v>
      </c>
      <c r="H10" s="241" t="s">
        <v>32</v>
      </c>
      <c r="I10" s="241" t="s">
        <v>32</v>
      </c>
    </row>
    <row r="11" spans="1:9" ht="18" customHeight="1">
      <c r="A11" s="359" t="s">
        <v>388</v>
      </c>
      <c r="B11" s="192" t="s">
        <v>773</v>
      </c>
      <c r="C11" s="241" t="s">
        <v>32</v>
      </c>
      <c r="D11" s="241" t="s">
        <v>32</v>
      </c>
      <c r="E11" s="241" t="s">
        <v>32</v>
      </c>
      <c r="F11" s="241" t="s">
        <v>32</v>
      </c>
      <c r="G11" s="241" t="s">
        <v>32</v>
      </c>
      <c r="H11" s="241" t="s">
        <v>32</v>
      </c>
      <c r="I11" s="241" t="s">
        <v>32</v>
      </c>
    </row>
    <row r="12" spans="1:9" ht="18" customHeight="1">
      <c r="A12" s="359" t="s">
        <v>515</v>
      </c>
      <c r="B12" s="192" t="s">
        <v>999</v>
      </c>
      <c r="C12" s="241" t="s">
        <v>32</v>
      </c>
      <c r="D12" s="241" t="s">
        <v>32</v>
      </c>
      <c r="E12" s="241" t="s">
        <v>32</v>
      </c>
      <c r="F12" s="241" t="s">
        <v>32</v>
      </c>
      <c r="G12" s="241" t="s">
        <v>32</v>
      </c>
      <c r="H12" s="241" t="s">
        <v>32</v>
      </c>
      <c r="I12" s="241" t="s">
        <v>32</v>
      </c>
    </row>
    <row r="13" spans="1:9" ht="34.5" customHeight="1">
      <c r="A13" s="359" t="s">
        <v>517</v>
      </c>
      <c r="B13" s="192" t="s">
        <v>1000</v>
      </c>
      <c r="C13" s="241" t="s">
        <v>32</v>
      </c>
      <c r="D13" s="241" t="s">
        <v>32</v>
      </c>
      <c r="E13" s="241" t="s">
        <v>32</v>
      </c>
      <c r="F13" s="241" t="s">
        <v>32</v>
      </c>
      <c r="G13" s="241" t="s">
        <v>32</v>
      </c>
      <c r="H13" s="241" t="s">
        <v>32</v>
      </c>
      <c r="I13" s="241" t="s">
        <v>32</v>
      </c>
    </row>
    <row r="14" spans="1:9" ht="18" customHeight="1">
      <c r="A14" s="359" t="s">
        <v>1001</v>
      </c>
      <c r="B14" s="192" t="s">
        <v>430</v>
      </c>
      <c r="C14" s="241" t="s">
        <v>32</v>
      </c>
      <c r="D14" s="241" t="s">
        <v>32</v>
      </c>
      <c r="E14" s="241" t="s">
        <v>32</v>
      </c>
      <c r="F14" s="241">
        <v>430</v>
      </c>
      <c r="G14" s="241" t="s">
        <v>32</v>
      </c>
      <c r="H14" s="241" t="s">
        <v>32</v>
      </c>
      <c r="I14" s="241">
        <v>430</v>
      </c>
    </row>
    <row r="15" spans="1:9" ht="27.75" customHeight="1">
      <c r="A15" s="359">
        <v>2</v>
      </c>
      <c r="B15" s="192" t="s">
        <v>1002</v>
      </c>
      <c r="C15" s="241">
        <v>-100</v>
      </c>
      <c r="D15" s="241" t="s">
        <v>32</v>
      </c>
      <c r="E15" s="241" t="s">
        <v>32</v>
      </c>
      <c r="F15" s="241">
        <v>150</v>
      </c>
      <c r="G15" s="241" t="s">
        <v>32</v>
      </c>
      <c r="H15" s="241" t="s">
        <v>32</v>
      </c>
      <c r="I15" s="241">
        <v>50</v>
      </c>
    </row>
    <row r="16" spans="1:9" ht="30" customHeight="1">
      <c r="A16" s="359">
        <v>3</v>
      </c>
      <c r="B16" s="192" t="s">
        <v>1003</v>
      </c>
      <c r="C16" s="241" t="s">
        <v>32</v>
      </c>
      <c r="D16" s="241" t="s">
        <v>32</v>
      </c>
      <c r="E16" s="241" t="s">
        <v>32</v>
      </c>
      <c r="F16" s="241">
        <v>1909</v>
      </c>
      <c r="G16" s="241" t="s">
        <v>32</v>
      </c>
      <c r="H16" s="241" t="s">
        <v>32</v>
      </c>
      <c r="I16" s="241">
        <v>1909</v>
      </c>
    </row>
    <row r="17" spans="1:9" ht="30" customHeight="1">
      <c r="A17" s="359">
        <v>4</v>
      </c>
      <c r="B17" s="192" t="s">
        <v>1004</v>
      </c>
      <c r="C17" s="241">
        <v>-100</v>
      </c>
      <c r="D17" s="241" t="s">
        <v>32</v>
      </c>
      <c r="E17" s="241" t="s">
        <v>32</v>
      </c>
      <c r="F17" s="241">
        <v>-1759</v>
      </c>
      <c r="G17" s="241" t="s">
        <v>32</v>
      </c>
      <c r="H17" s="241" t="s">
        <v>32</v>
      </c>
      <c r="I17" s="241">
        <v>-1859</v>
      </c>
    </row>
    <row r="20" spans="1:9" s="219" customFormat="1" ht="38.25" customHeight="1">
      <c r="A20" s="539" t="s">
        <v>1007</v>
      </c>
      <c r="B20" s="539"/>
      <c r="C20" s="539"/>
      <c r="D20" s="539"/>
      <c r="E20" s="539"/>
      <c r="F20" s="539"/>
      <c r="G20" s="539"/>
      <c r="H20" s="539"/>
    </row>
    <row r="21" spans="1:9" s="219" customFormat="1" ht="46.5" customHeight="1">
      <c r="A21" s="540" t="s">
        <v>1008</v>
      </c>
      <c r="B21" s="540"/>
      <c r="C21" s="540"/>
      <c r="D21" s="540"/>
      <c r="E21" s="540"/>
      <c r="F21" s="540"/>
      <c r="G21" s="540"/>
      <c r="H21" s="540"/>
    </row>
    <row r="108" spans="1:1">
      <c r="A108" s="16" t="s">
        <v>17</v>
      </c>
    </row>
  </sheetData>
  <mergeCells count="3">
    <mergeCell ref="A2:I2"/>
    <mergeCell ref="A20:H20"/>
    <mergeCell ref="A21:H21"/>
  </mergeCells>
  <pageMargins left="0.78740157480314965" right="0.70866141732283472" top="0.78740157480314965" bottom="0.74803149606299213" header="0.31496062992125984" footer="0.31496062992125984"/>
  <pageSetup paperSize="9" scale="90" orientation="landscape" verticalDpi="0" r:id="rId1"/>
</worksheet>
</file>

<file path=xl/worksheets/sheet54.xml><?xml version="1.0" encoding="utf-8"?>
<worksheet xmlns="http://schemas.openxmlformats.org/spreadsheetml/2006/main" xmlns:r="http://schemas.openxmlformats.org/officeDocument/2006/relationships">
  <sheetPr>
    <tabColor rgb="FF7030A0"/>
  </sheetPr>
  <dimension ref="A1:F106"/>
  <sheetViews>
    <sheetView workbookViewId="0">
      <selection sqref="A1:G17"/>
    </sheetView>
  </sheetViews>
  <sheetFormatPr defaultColWidth="10.75" defaultRowHeight="13.5"/>
  <cols>
    <col min="1" max="1" width="7.375" customWidth="1"/>
    <col min="2" max="2" width="52.125" customWidth="1"/>
    <col min="5" max="5" width="13.625" customWidth="1"/>
    <col min="6" max="6" width="11.75" customWidth="1"/>
  </cols>
  <sheetData>
    <row r="1" spans="1:6">
      <c r="A1" s="1"/>
      <c r="B1" s="1"/>
      <c r="C1" s="1"/>
      <c r="D1" s="1"/>
      <c r="E1" s="1"/>
    </row>
    <row r="2" spans="1:6" ht="12.95" customHeight="1">
      <c r="A2" s="542" t="s">
        <v>1073</v>
      </c>
      <c r="B2" s="542"/>
      <c r="C2" s="542"/>
      <c r="D2" s="542"/>
      <c r="E2" s="3"/>
    </row>
    <row r="3" spans="1:6" ht="12.95" customHeight="1">
      <c r="A3" s="142"/>
      <c r="B3" s="142"/>
      <c r="C3" s="142"/>
      <c r="D3" s="142"/>
      <c r="E3" s="3"/>
    </row>
    <row r="4" spans="1:6" s="143" customFormat="1" ht="15" customHeight="1">
      <c r="A4" s="142"/>
      <c r="B4" s="76"/>
      <c r="C4" s="76"/>
      <c r="D4" s="76"/>
      <c r="E4" s="75"/>
    </row>
    <row r="5" spans="1:6" ht="28.5" customHeight="1">
      <c r="A5" s="519" t="s">
        <v>1147</v>
      </c>
      <c r="B5" s="519"/>
      <c r="C5" s="519"/>
      <c r="D5" s="519"/>
      <c r="E5" s="1"/>
    </row>
    <row r="6" spans="1:6">
      <c r="A6" s="1"/>
      <c r="B6" s="1"/>
      <c r="C6" s="1"/>
      <c r="D6" s="139"/>
      <c r="F6" s="442" t="s">
        <v>0</v>
      </c>
    </row>
    <row r="7" spans="1:6" ht="18" customHeight="1">
      <c r="A7" s="144" t="s">
        <v>1</v>
      </c>
      <c r="B7" s="144" t="s">
        <v>2</v>
      </c>
      <c r="C7" s="144" t="s">
        <v>3</v>
      </c>
      <c r="D7" s="144" t="s">
        <v>4</v>
      </c>
      <c r="E7" s="144" t="s">
        <v>5</v>
      </c>
      <c r="F7" s="144" t="s">
        <v>6</v>
      </c>
    </row>
    <row r="8" spans="1:6" s="424" customFormat="1" ht="11.25">
      <c r="A8" s="455">
        <v>1</v>
      </c>
      <c r="B8" s="455">
        <v>2</v>
      </c>
      <c r="C8" s="455">
        <v>3</v>
      </c>
      <c r="D8" s="455">
        <v>4</v>
      </c>
      <c r="E8" s="455">
        <v>5</v>
      </c>
      <c r="F8" s="455">
        <v>5</v>
      </c>
    </row>
    <row r="9" spans="1:6" ht="18" customHeight="1">
      <c r="A9" s="145">
        <v>1</v>
      </c>
      <c r="B9" s="146" t="s">
        <v>346</v>
      </c>
      <c r="C9" s="147"/>
      <c r="D9" s="20">
        <v>2692</v>
      </c>
      <c r="E9" s="20">
        <v>278</v>
      </c>
      <c r="F9" s="20">
        <v>5489</v>
      </c>
    </row>
    <row r="10" spans="1:6" ht="36" customHeight="1">
      <c r="A10" s="145">
        <v>2</v>
      </c>
      <c r="B10" s="146" t="s">
        <v>347</v>
      </c>
      <c r="C10" s="147"/>
      <c r="D10" s="31" t="s">
        <v>32</v>
      </c>
      <c r="E10" s="31">
        <v>0</v>
      </c>
      <c r="F10" s="31">
        <v>0</v>
      </c>
    </row>
    <row r="11" spans="1:6" ht="18" customHeight="1">
      <c r="A11" s="145">
        <v>3</v>
      </c>
      <c r="B11" s="146" t="s">
        <v>273</v>
      </c>
      <c r="C11" s="147"/>
      <c r="D11" s="20">
        <v>2692</v>
      </c>
      <c r="E11" s="20">
        <v>278</v>
      </c>
      <c r="F11" s="20">
        <v>5489</v>
      </c>
    </row>
    <row r="12" spans="1:6" ht="18" customHeight="1">
      <c r="A12" s="145">
        <v>4</v>
      </c>
      <c r="B12" s="146" t="s">
        <v>348</v>
      </c>
      <c r="C12" s="148">
        <v>28</v>
      </c>
      <c r="D12" s="20">
        <v>25112</v>
      </c>
      <c r="E12" s="20">
        <v>25112</v>
      </c>
      <c r="F12" s="20">
        <v>25112</v>
      </c>
    </row>
    <row r="13" spans="1:6" ht="18" customHeight="1">
      <c r="A13" s="145">
        <v>5</v>
      </c>
      <c r="B13" s="146" t="s">
        <v>349</v>
      </c>
      <c r="C13" s="148">
        <v>28</v>
      </c>
      <c r="D13" s="31">
        <v>0</v>
      </c>
      <c r="E13" s="31">
        <v>0</v>
      </c>
      <c r="F13" s="31">
        <v>0</v>
      </c>
    </row>
    <row r="14" spans="1:6" ht="18" customHeight="1">
      <c r="A14" s="145">
        <v>6</v>
      </c>
      <c r="B14" s="146" t="s">
        <v>350</v>
      </c>
      <c r="C14" s="147"/>
      <c r="D14" s="456">
        <v>0.11</v>
      </c>
      <c r="E14" s="456">
        <v>0.01</v>
      </c>
      <c r="F14" s="456">
        <v>0.22</v>
      </c>
    </row>
    <row r="15" spans="1:6" ht="36" customHeight="1">
      <c r="A15" s="145">
        <v>7</v>
      </c>
      <c r="B15" s="146" t="s">
        <v>351</v>
      </c>
      <c r="C15" s="147"/>
      <c r="D15" s="31">
        <v>0</v>
      </c>
      <c r="E15" s="144" t="s">
        <v>32</v>
      </c>
      <c r="F15" s="144" t="s">
        <v>32</v>
      </c>
    </row>
    <row r="19" spans="4:4">
      <c r="D19" t="s">
        <v>27</v>
      </c>
    </row>
    <row r="106" spans="1:1">
      <c r="A106" s="16" t="s">
        <v>17</v>
      </c>
    </row>
  </sheetData>
  <sheetProtection selectLockedCells="1" selectUnlockedCells="1"/>
  <mergeCells count="2">
    <mergeCell ref="A2:D2"/>
    <mergeCell ref="A5:D5"/>
  </mergeCells>
  <pageMargins left="0.15748031496062992"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sheetPr>
    <tabColor rgb="FF7030A0"/>
  </sheetPr>
  <dimension ref="A2:H107"/>
  <sheetViews>
    <sheetView workbookViewId="0">
      <selection sqref="A1:F15"/>
    </sheetView>
  </sheetViews>
  <sheetFormatPr defaultColWidth="10.75" defaultRowHeight="12.75"/>
  <cols>
    <col min="1" max="1" width="5.375" style="2" customWidth="1"/>
    <col min="2" max="2" width="53" style="2" customWidth="1"/>
    <col min="3" max="16384" width="10.75" style="2"/>
  </cols>
  <sheetData>
    <row r="2" spans="1:8" ht="18.75" customHeight="1">
      <c r="A2" s="543" t="s">
        <v>1148</v>
      </c>
      <c r="B2" s="543"/>
      <c r="C2" s="543"/>
      <c r="D2" s="543"/>
      <c r="E2" s="543"/>
      <c r="F2" s="118"/>
      <c r="G2" s="254"/>
      <c r="H2" s="254"/>
    </row>
    <row r="3" spans="1:8" ht="20.25" customHeight="1">
      <c r="F3" s="446" t="s">
        <v>0</v>
      </c>
    </row>
    <row r="4" spans="1:8" s="419" customFormat="1" ht="21" customHeight="1">
      <c r="A4" s="418" t="s">
        <v>1</v>
      </c>
      <c r="B4" s="418" t="s">
        <v>2</v>
      </c>
      <c r="C4" s="418" t="s">
        <v>3</v>
      </c>
      <c r="D4" s="418" t="s">
        <v>4</v>
      </c>
      <c r="E4" s="418" t="s">
        <v>5</v>
      </c>
      <c r="F4" s="418" t="s">
        <v>6</v>
      </c>
      <c r="G4" s="457"/>
      <c r="H4" s="457"/>
    </row>
    <row r="5" spans="1:8">
      <c r="A5" s="321">
        <v>1</v>
      </c>
      <c r="B5" s="321">
        <v>2</v>
      </c>
      <c r="C5" s="321">
        <v>3</v>
      </c>
      <c r="D5" s="321">
        <v>4</v>
      </c>
      <c r="E5" s="321">
        <v>5</v>
      </c>
      <c r="F5" s="321">
        <v>6</v>
      </c>
      <c r="G5" s="118"/>
      <c r="H5" s="118"/>
    </row>
    <row r="6" spans="1:8" ht="15" customHeight="1">
      <c r="A6" s="327">
        <v>1</v>
      </c>
      <c r="B6" s="327" t="s">
        <v>759</v>
      </c>
      <c r="C6" s="321"/>
      <c r="D6" s="19">
        <v>2692</v>
      </c>
      <c r="E6" s="19">
        <v>278</v>
      </c>
      <c r="F6" s="19">
        <v>5489</v>
      </c>
      <c r="G6" s="21"/>
      <c r="H6" s="267"/>
    </row>
    <row r="7" spans="1:8" ht="20.25" customHeight="1">
      <c r="A7" s="327">
        <v>2</v>
      </c>
      <c r="B7" s="327" t="s">
        <v>760</v>
      </c>
      <c r="C7" s="328">
        <v>37</v>
      </c>
      <c r="D7" s="375" t="s">
        <v>32</v>
      </c>
      <c r="E7" s="375" t="s">
        <v>32</v>
      </c>
      <c r="F7" s="375" t="s">
        <v>32</v>
      </c>
      <c r="G7" s="268"/>
      <c r="H7" s="268"/>
    </row>
    <row r="8" spans="1:8" ht="21.75" customHeight="1">
      <c r="A8" s="327">
        <v>3</v>
      </c>
      <c r="B8" s="327" t="s">
        <v>761</v>
      </c>
      <c r="C8" s="328"/>
      <c r="D8" s="19">
        <v>2692</v>
      </c>
      <c r="E8" s="19">
        <v>278</v>
      </c>
      <c r="F8" s="19">
        <v>5489</v>
      </c>
      <c r="G8" s="268"/>
      <c r="H8" s="268"/>
    </row>
    <row r="9" spans="1:8" ht="45" customHeight="1">
      <c r="A9" s="327">
        <v>4</v>
      </c>
      <c r="B9" s="327" t="s">
        <v>762</v>
      </c>
      <c r="C9" s="328"/>
      <c r="D9" s="375" t="s">
        <v>32</v>
      </c>
      <c r="E9" s="375" t="s">
        <v>32</v>
      </c>
      <c r="F9" s="375" t="s">
        <v>32</v>
      </c>
      <c r="G9" s="21"/>
      <c r="H9" s="267"/>
    </row>
    <row r="10" spans="1:8" ht="35.25" customHeight="1">
      <c r="A10" s="327">
        <v>5</v>
      </c>
      <c r="B10" s="327" t="s">
        <v>763</v>
      </c>
      <c r="C10" s="328">
        <v>37</v>
      </c>
      <c r="D10" s="375" t="s">
        <v>32</v>
      </c>
      <c r="E10" s="375" t="s">
        <v>32</v>
      </c>
      <c r="F10" s="375" t="s">
        <v>32</v>
      </c>
      <c r="G10" s="268"/>
      <c r="H10" s="267"/>
    </row>
    <row r="11" spans="1:8" ht="34.5" customHeight="1">
      <c r="A11" s="327">
        <v>6</v>
      </c>
      <c r="B11" s="327" t="s">
        <v>764</v>
      </c>
      <c r="C11" s="328"/>
      <c r="D11" s="318" t="s">
        <v>32</v>
      </c>
      <c r="E11" s="321" t="s">
        <v>32</v>
      </c>
      <c r="F11" s="321" t="s">
        <v>32</v>
      </c>
    </row>
    <row r="12" spans="1:8" ht="33.75" customHeight="1">
      <c r="A12" s="327">
        <v>7</v>
      </c>
      <c r="B12" s="327" t="s">
        <v>765</v>
      </c>
      <c r="C12" s="328"/>
      <c r="D12" s="19">
        <v>2692</v>
      </c>
      <c r="E12" s="19">
        <v>278</v>
      </c>
      <c r="F12" s="19">
        <v>5489</v>
      </c>
    </row>
    <row r="13" spans="1:8" ht="34.5" customHeight="1">
      <c r="A13" s="327">
        <v>8</v>
      </c>
      <c r="B13" s="327" t="s">
        <v>766</v>
      </c>
      <c r="C13" s="328">
        <v>37</v>
      </c>
      <c r="D13" s="375" t="s">
        <v>32</v>
      </c>
      <c r="E13" s="375" t="s">
        <v>32</v>
      </c>
      <c r="F13" s="375" t="s">
        <v>32</v>
      </c>
    </row>
    <row r="14" spans="1:8" ht="39.75" customHeight="1">
      <c r="A14" s="327">
        <v>9</v>
      </c>
      <c r="B14" s="327" t="s">
        <v>767</v>
      </c>
      <c r="C14" s="321"/>
      <c r="D14" s="19">
        <v>2692</v>
      </c>
      <c r="E14" s="19">
        <v>278</v>
      </c>
      <c r="F14" s="19">
        <v>5489</v>
      </c>
    </row>
    <row r="107" spans="1:1">
      <c r="A107" s="22" t="s">
        <v>17</v>
      </c>
    </row>
  </sheetData>
  <sheetProtection selectLockedCells="1" selectUnlockedCells="1"/>
  <mergeCells count="1">
    <mergeCell ref="A2:E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sheetPr>
    <tabColor rgb="FF7030A0"/>
  </sheetPr>
  <dimension ref="A2:I110"/>
  <sheetViews>
    <sheetView topLeftCell="A27" zoomScale="90" zoomScaleNormal="90" workbookViewId="0">
      <selection activeCell="C32" sqref="C32"/>
    </sheetView>
  </sheetViews>
  <sheetFormatPr defaultColWidth="10.75" defaultRowHeight="13.5"/>
  <cols>
    <col min="1" max="1" width="5" style="1" customWidth="1"/>
    <col min="2" max="2" width="33.375" style="1" customWidth="1"/>
    <col min="3" max="3" width="12" style="1" customWidth="1"/>
    <col min="4" max="4" width="9.875" style="1" customWidth="1"/>
    <col min="5" max="5" width="10.375" style="1" customWidth="1"/>
    <col min="6" max="6" width="9.75" style="1" customWidth="1"/>
    <col min="7" max="7" width="11.125" style="1" customWidth="1"/>
    <col min="8" max="8" width="9.375" style="1" customWidth="1"/>
    <col min="9" max="9" width="8" style="1" customWidth="1"/>
  </cols>
  <sheetData>
    <row r="2" spans="1:9">
      <c r="A2" s="287" t="s">
        <v>1074</v>
      </c>
      <c r="B2" s="278"/>
      <c r="C2" s="278"/>
      <c r="D2" s="278"/>
      <c r="E2" s="278"/>
      <c r="F2" s="278"/>
      <c r="G2" s="278"/>
      <c r="H2" s="278"/>
      <c r="I2" s="278"/>
    </row>
    <row r="3" spans="1:9">
      <c r="A3" s="287"/>
      <c r="B3" s="278"/>
      <c r="C3" s="278"/>
      <c r="D3" s="278"/>
      <c r="E3" s="278"/>
      <c r="F3" s="278"/>
      <c r="G3" s="278"/>
      <c r="H3" s="278"/>
      <c r="I3" s="278"/>
    </row>
    <row r="4" spans="1:9">
      <c r="A4" s="544" t="s">
        <v>1075</v>
      </c>
      <c r="B4" s="544"/>
      <c r="C4" s="544"/>
      <c r="D4" s="544"/>
      <c r="E4" s="544"/>
      <c r="F4" s="544"/>
      <c r="G4" s="544"/>
      <c r="H4" s="544"/>
      <c r="I4" s="544"/>
    </row>
    <row r="5" spans="1:9">
      <c r="A5" s="278"/>
      <c r="B5" s="278"/>
      <c r="C5" s="278"/>
      <c r="D5" s="278"/>
      <c r="E5" s="278"/>
      <c r="F5" s="278"/>
      <c r="G5" s="278"/>
      <c r="H5" s="278"/>
      <c r="I5" s="442" t="s">
        <v>0</v>
      </c>
    </row>
    <row r="6" spans="1:9" ht="12.95" customHeight="1">
      <c r="A6" s="545" t="s">
        <v>1</v>
      </c>
      <c r="B6" s="545" t="s">
        <v>2</v>
      </c>
      <c r="C6" s="545" t="s">
        <v>807</v>
      </c>
      <c r="D6" s="545"/>
      <c r="E6" s="545"/>
      <c r="F6" s="545"/>
      <c r="G6" s="545" t="s">
        <v>808</v>
      </c>
      <c r="H6" s="545" t="s">
        <v>831</v>
      </c>
      <c r="I6" s="545" t="s">
        <v>335</v>
      </c>
    </row>
    <row r="7" spans="1:9" ht="57" customHeight="1">
      <c r="A7" s="545"/>
      <c r="B7" s="545"/>
      <c r="C7" s="84" t="s">
        <v>809</v>
      </c>
      <c r="D7" s="84" t="s">
        <v>810</v>
      </c>
      <c r="E7" s="84" t="s">
        <v>811</v>
      </c>
      <c r="F7" s="84" t="s">
        <v>830</v>
      </c>
      <c r="G7" s="545"/>
      <c r="H7" s="545"/>
      <c r="I7" s="545"/>
    </row>
    <row r="8" spans="1:9" s="424" customFormat="1" ht="11.25">
      <c r="A8" s="455">
        <v>1</v>
      </c>
      <c r="B8" s="455">
        <v>2</v>
      </c>
      <c r="C8" s="455">
        <v>3</v>
      </c>
      <c r="D8" s="455">
        <v>4</v>
      </c>
      <c r="E8" s="455">
        <v>5</v>
      </c>
      <c r="F8" s="455">
        <v>6</v>
      </c>
      <c r="G8" s="455">
        <v>7</v>
      </c>
      <c r="H8" s="455">
        <v>8</v>
      </c>
      <c r="I8" s="455">
        <v>9</v>
      </c>
    </row>
    <row r="9" spans="1:9">
      <c r="A9" s="329"/>
      <c r="B9" s="330" t="s">
        <v>832</v>
      </c>
      <c r="C9" s="241"/>
      <c r="D9" s="241"/>
      <c r="E9" s="241"/>
      <c r="F9" s="241"/>
      <c r="G9" s="241"/>
      <c r="H9" s="241"/>
      <c r="I9" s="241"/>
    </row>
    <row r="10" spans="1:9">
      <c r="A10" s="329">
        <v>1</v>
      </c>
      <c r="B10" s="330" t="s">
        <v>253</v>
      </c>
      <c r="C10" s="241">
        <v>18903</v>
      </c>
      <c r="D10" s="241">
        <v>286515</v>
      </c>
      <c r="E10" s="379" t="s">
        <v>32</v>
      </c>
      <c r="F10" s="241">
        <v>22935</v>
      </c>
      <c r="G10" s="379" t="s">
        <v>32</v>
      </c>
      <c r="H10" s="379" t="s">
        <v>32</v>
      </c>
      <c r="I10" s="241">
        <v>328353</v>
      </c>
    </row>
    <row r="11" spans="1:9">
      <c r="A11" s="329">
        <v>2</v>
      </c>
      <c r="B11" s="330" t="s">
        <v>183</v>
      </c>
      <c r="C11" s="241">
        <v>17004</v>
      </c>
      <c r="D11" s="241">
        <v>46265</v>
      </c>
      <c r="E11" s="379" t="s">
        <v>32</v>
      </c>
      <c r="F11" s="241">
        <v>1076</v>
      </c>
      <c r="G11" s="379" t="s">
        <v>32</v>
      </c>
      <c r="H11" s="379" t="s">
        <v>32</v>
      </c>
      <c r="I11" s="241">
        <v>64345</v>
      </c>
    </row>
    <row r="12" spans="1:9">
      <c r="A12" s="329">
        <v>3</v>
      </c>
      <c r="B12" s="330" t="s">
        <v>186</v>
      </c>
      <c r="C12" s="379" t="s">
        <v>32</v>
      </c>
      <c r="D12" s="241">
        <v>53</v>
      </c>
      <c r="E12" s="379" t="s">
        <v>32</v>
      </c>
      <c r="F12" s="379" t="s">
        <v>32</v>
      </c>
      <c r="G12" s="241">
        <v>857</v>
      </c>
      <c r="H12" s="379" t="s">
        <v>32</v>
      </c>
      <c r="I12" s="241">
        <v>910</v>
      </c>
    </row>
    <row r="13" spans="1:9">
      <c r="A13" s="329"/>
      <c r="B13" s="330" t="s">
        <v>833</v>
      </c>
      <c r="C13" s="241"/>
      <c r="D13" s="241"/>
      <c r="E13" s="379" t="s">
        <v>32</v>
      </c>
      <c r="F13" s="241"/>
      <c r="G13" s="241"/>
      <c r="H13" s="241"/>
      <c r="I13" s="241" t="s">
        <v>27</v>
      </c>
    </row>
    <row r="14" spans="1:9">
      <c r="A14" s="329">
        <v>4</v>
      </c>
      <c r="B14" s="330" t="s">
        <v>253</v>
      </c>
      <c r="C14" s="241">
        <v>42895</v>
      </c>
      <c r="D14" s="241">
        <v>105400</v>
      </c>
      <c r="E14" s="379" t="s">
        <v>32</v>
      </c>
      <c r="F14" s="241">
        <v>27632</v>
      </c>
      <c r="G14" s="241">
        <v>12895</v>
      </c>
      <c r="H14" s="241">
        <v>-188822</v>
      </c>
      <c r="I14" s="379" t="s">
        <v>32</v>
      </c>
    </row>
    <row r="15" spans="1:9">
      <c r="A15" s="329">
        <v>5</v>
      </c>
      <c r="B15" s="330" t="s">
        <v>183</v>
      </c>
      <c r="C15" s="379" t="s">
        <v>32</v>
      </c>
      <c r="D15" s="379" t="s">
        <v>32</v>
      </c>
      <c r="E15" s="379" t="s">
        <v>32</v>
      </c>
      <c r="F15" s="379" t="s">
        <v>32</v>
      </c>
      <c r="G15" s="379" t="s">
        <v>32</v>
      </c>
      <c r="H15" s="379" t="s">
        <v>32</v>
      </c>
      <c r="I15" s="379" t="s">
        <v>32</v>
      </c>
    </row>
    <row r="16" spans="1:9">
      <c r="A16" s="329">
        <v>6</v>
      </c>
      <c r="B16" s="330" t="s">
        <v>186</v>
      </c>
      <c r="C16" s="379" t="s">
        <v>32</v>
      </c>
      <c r="D16" s="379" t="s">
        <v>32</v>
      </c>
      <c r="E16" s="379" t="s">
        <v>32</v>
      </c>
      <c r="F16" s="379" t="s">
        <v>32</v>
      </c>
      <c r="G16" s="379" t="s">
        <v>32</v>
      </c>
      <c r="H16" s="379" t="s">
        <v>32</v>
      </c>
      <c r="I16" s="379" t="s">
        <v>32</v>
      </c>
    </row>
    <row r="17" spans="1:9">
      <c r="A17" s="329">
        <v>7</v>
      </c>
      <c r="B17" s="330" t="s">
        <v>834</v>
      </c>
      <c r="C17" s="241">
        <v>78802</v>
      </c>
      <c r="D17" s="241">
        <v>438233</v>
      </c>
      <c r="E17" s="379" t="s">
        <v>32</v>
      </c>
      <c r="F17" s="241">
        <v>51643</v>
      </c>
      <c r="G17" s="241">
        <v>13752</v>
      </c>
      <c r="H17" s="241">
        <v>-188822</v>
      </c>
      <c r="I17" s="241">
        <v>393608</v>
      </c>
    </row>
    <row r="18" spans="1:9">
      <c r="A18" s="329">
        <v>8</v>
      </c>
      <c r="B18" s="330" t="s">
        <v>254</v>
      </c>
      <c r="C18" s="241">
        <v>-26646</v>
      </c>
      <c r="D18" s="241">
        <v>-78478</v>
      </c>
      <c r="E18" s="379" t="s">
        <v>32</v>
      </c>
      <c r="F18" s="241">
        <v>-11750</v>
      </c>
      <c r="G18" s="379" t="s">
        <v>32</v>
      </c>
      <c r="H18" s="379" t="s">
        <v>32</v>
      </c>
      <c r="I18" s="241">
        <v>-116874</v>
      </c>
    </row>
    <row r="19" spans="1:9" ht="33.75" customHeight="1">
      <c r="A19" s="329">
        <v>9</v>
      </c>
      <c r="B19" s="330" t="s">
        <v>777</v>
      </c>
      <c r="C19" s="241">
        <v>-9941</v>
      </c>
      <c r="D19" s="241">
        <v>-58834</v>
      </c>
      <c r="E19" s="379" t="s">
        <v>32</v>
      </c>
      <c r="F19" s="379" t="s">
        <v>32</v>
      </c>
      <c r="G19" s="379" t="s">
        <v>32</v>
      </c>
      <c r="H19" s="379" t="s">
        <v>32</v>
      </c>
      <c r="I19" s="241">
        <v>-68775</v>
      </c>
    </row>
    <row r="20" spans="1:9" ht="36" customHeight="1">
      <c r="A20" s="329">
        <v>10</v>
      </c>
      <c r="B20" s="330" t="s">
        <v>778</v>
      </c>
      <c r="C20" s="241">
        <v>1380</v>
      </c>
      <c r="D20" s="241">
        <v>-2697</v>
      </c>
      <c r="E20" s="379" t="s">
        <v>32</v>
      </c>
      <c r="F20" s="379" t="s">
        <v>32</v>
      </c>
      <c r="G20" s="379" t="s">
        <v>32</v>
      </c>
      <c r="H20" s="379" t="s">
        <v>32</v>
      </c>
      <c r="I20" s="241">
        <v>-1317</v>
      </c>
    </row>
    <row r="21" spans="1:9" ht="32.25" customHeight="1">
      <c r="A21" s="329">
        <v>11</v>
      </c>
      <c r="B21" s="330" t="s">
        <v>835</v>
      </c>
      <c r="C21" s="379" t="s">
        <v>32</v>
      </c>
      <c r="D21" s="379" t="s">
        <v>32</v>
      </c>
      <c r="E21" s="379" t="s">
        <v>32</v>
      </c>
      <c r="F21" s="379" t="s">
        <v>32</v>
      </c>
      <c r="G21" s="379" t="s">
        <v>32</v>
      </c>
      <c r="H21" s="379" t="s">
        <v>32</v>
      </c>
      <c r="I21" s="379" t="s">
        <v>32</v>
      </c>
    </row>
    <row r="22" spans="1:9" ht="41.25" customHeight="1">
      <c r="A22" s="329">
        <v>12</v>
      </c>
      <c r="B22" s="330" t="s">
        <v>836</v>
      </c>
      <c r="C22" s="379" t="s">
        <v>32</v>
      </c>
      <c r="D22" s="379" t="s">
        <v>32</v>
      </c>
      <c r="E22" s="379" t="s">
        <v>32</v>
      </c>
      <c r="F22" s="379" t="s">
        <v>32</v>
      </c>
      <c r="G22" s="379" t="s">
        <v>32</v>
      </c>
      <c r="H22" s="379" t="s">
        <v>32</v>
      </c>
      <c r="I22" s="379" t="s">
        <v>32</v>
      </c>
    </row>
    <row r="23" spans="1:9" ht="62.25" customHeight="1">
      <c r="A23" s="329">
        <v>13</v>
      </c>
      <c r="B23" s="330" t="s">
        <v>776</v>
      </c>
      <c r="C23" s="379" t="s">
        <v>32</v>
      </c>
      <c r="D23" s="379" t="s">
        <v>32</v>
      </c>
      <c r="E23" s="379" t="s">
        <v>32</v>
      </c>
      <c r="F23" s="379" t="s">
        <v>32</v>
      </c>
      <c r="G23" s="379" t="s">
        <v>32</v>
      </c>
      <c r="H23" s="379" t="s">
        <v>32</v>
      </c>
      <c r="I23" s="379" t="s">
        <v>32</v>
      </c>
    </row>
    <row r="24" spans="1:9" ht="29.25" customHeight="1">
      <c r="A24" s="329">
        <v>14</v>
      </c>
      <c r="B24" s="330" t="s">
        <v>260</v>
      </c>
      <c r="C24" s="379" t="s">
        <v>32</v>
      </c>
      <c r="D24" s="379" t="s">
        <v>32</v>
      </c>
      <c r="E24" s="379" t="s">
        <v>32</v>
      </c>
      <c r="F24" s="379" t="s">
        <v>32</v>
      </c>
      <c r="G24" s="379" t="s">
        <v>32</v>
      </c>
      <c r="H24" s="379" t="s">
        <v>32</v>
      </c>
      <c r="I24" s="379" t="s">
        <v>32</v>
      </c>
    </row>
    <row r="25" spans="1:9">
      <c r="A25" s="329">
        <v>15</v>
      </c>
      <c r="B25" s="330" t="s">
        <v>188</v>
      </c>
      <c r="C25" s="241">
        <v>478</v>
      </c>
      <c r="D25" s="241">
        <v>7592</v>
      </c>
      <c r="E25" s="379" t="s">
        <v>32</v>
      </c>
      <c r="F25" s="241">
        <v>167</v>
      </c>
      <c r="G25" s="379" t="s">
        <v>32</v>
      </c>
      <c r="H25" s="379" t="s">
        <v>32</v>
      </c>
      <c r="I25" s="241">
        <v>8237</v>
      </c>
    </row>
    <row r="26" spans="1:9" ht="31.5" customHeight="1">
      <c r="A26" s="329">
        <v>16</v>
      </c>
      <c r="B26" s="330" t="s">
        <v>837</v>
      </c>
      <c r="C26" s="241">
        <v>-10</v>
      </c>
      <c r="D26" s="241">
        <v>-901</v>
      </c>
      <c r="E26" s="379" t="s">
        <v>32</v>
      </c>
      <c r="F26" s="241">
        <v>-3</v>
      </c>
      <c r="G26" s="241">
        <v>32</v>
      </c>
      <c r="H26" s="241"/>
      <c r="I26" s="241">
        <v>-882</v>
      </c>
    </row>
    <row r="27" spans="1:9" ht="31.5" customHeight="1">
      <c r="A27" s="329">
        <v>17</v>
      </c>
      <c r="B27" s="330" t="s">
        <v>838</v>
      </c>
      <c r="C27" s="379" t="s">
        <v>32</v>
      </c>
      <c r="D27" s="379" t="s">
        <v>32</v>
      </c>
      <c r="E27" s="379" t="s">
        <v>32</v>
      </c>
      <c r="F27" s="379" t="s">
        <v>32</v>
      </c>
      <c r="G27" s="379" t="s">
        <v>32</v>
      </c>
      <c r="H27" s="379" t="s">
        <v>32</v>
      </c>
      <c r="I27" s="379" t="s">
        <v>32</v>
      </c>
    </row>
    <row r="28" spans="1:9">
      <c r="A28" s="329">
        <v>18</v>
      </c>
      <c r="B28" s="330" t="s">
        <v>256</v>
      </c>
      <c r="C28" s="379" t="s">
        <v>32</v>
      </c>
      <c r="D28" s="241">
        <v>-4061</v>
      </c>
      <c r="E28" s="379" t="s">
        <v>32</v>
      </c>
      <c r="F28" s="379" t="s">
        <v>32</v>
      </c>
      <c r="G28" s="379" t="s">
        <v>32</v>
      </c>
      <c r="H28" s="379" t="s">
        <v>32</v>
      </c>
      <c r="I28" s="241">
        <v>-4061</v>
      </c>
    </row>
    <row r="29" spans="1:9" ht="34.5" customHeight="1">
      <c r="A29" s="329">
        <v>19</v>
      </c>
      <c r="B29" s="330" t="s">
        <v>265</v>
      </c>
      <c r="C29" s="379" t="s">
        <v>32</v>
      </c>
      <c r="D29" s="379" t="s">
        <v>32</v>
      </c>
      <c r="E29" s="379" t="s">
        <v>32</v>
      </c>
      <c r="F29" s="379" t="s">
        <v>32</v>
      </c>
      <c r="G29" s="379" t="s">
        <v>32</v>
      </c>
      <c r="H29" s="379" t="s">
        <v>32</v>
      </c>
      <c r="I29" s="379" t="s">
        <v>32</v>
      </c>
    </row>
    <row r="30" spans="1:9" ht="33" customHeight="1">
      <c r="A30" s="329">
        <v>20</v>
      </c>
      <c r="B30" s="330" t="s">
        <v>266</v>
      </c>
      <c r="C30" s="379" t="s">
        <v>32</v>
      </c>
      <c r="D30" s="379" t="s">
        <v>32</v>
      </c>
      <c r="E30" s="379" t="s">
        <v>32</v>
      </c>
      <c r="F30" s="379" t="s">
        <v>32</v>
      </c>
      <c r="G30" s="379" t="s">
        <v>32</v>
      </c>
      <c r="H30" s="379" t="s">
        <v>32</v>
      </c>
      <c r="I30" s="379" t="s">
        <v>32</v>
      </c>
    </row>
    <row r="31" spans="1:9">
      <c r="A31" s="329">
        <v>21</v>
      </c>
      <c r="B31" s="330" t="s">
        <v>267</v>
      </c>
      <c r="C31" s="379" t="s">
        <v>32</v>
      </c>
      <c r="D31" s="241">
        <v>-26</v>
      </c>
      <c r="E31" s="379" t="s">
        <v>32</v>
      </c>
      <c r="F31" s="379" t="s">
        <v>32</v>
      </c>
      <c r="G31" s="379" t="s">
        <v>32</v>
      </c>
      <c r="H31" s="379" t="s">
        <v>32</v>
      </c>
      <c r="I31" s="241">
        <v>-26</v>
      </c>
    </row>
    <row r="32" spans="1:9">
      <c r="A32" s="329">
        <v>22</v>
      </c>
      <c r="B32" s="330" t="s">
        <v>202</v>
      </c>
      <c r="C32" s="241">
        <v>-8963</v>
      </c>
      <c r="D32" s="241">
        <v>-166373</v>
      </c>
      <c r="E32" s="379" t="s">
        <v>32</v>
      </c>
      <c r="F32" s="241">
        <v>-351</v>
      </c>
      <c r="G32" s="241">
        <v>-28828</v>
      </c>
      <c r="H32" s="241"/>
      <c r="I32" s="241">
        <v>-204515</v>
      </c>
    </row>
    <row r="33" spans="1:9" ht="31.5" customHeight="1">
      <c r="A33" s="329">
        <v>23</v>
      </c>
      <c r="B33" s="330" t="s">
        <v>268</v>
      </c>
      <c r="C33" s="379" t="s">
        <v>32</v>
      </c>
      <c r="D33" s="379" t="s">
        <v>32</v>
      </c>
      <c r="E33" s="379" t="s">
        <v>32</v>
      </c>
      <c r="F33" s="379" t="s">
        <v>32</v>
      </c>
      <c r="G33" s="379" t="s">
        <v>32</v>
      </c>
      <c r="H33" s="379" t="s">
        <v>32</v>
      </c>
      <c r="I33" s="379" t="s">
        <v>32</v>
      </c>
    </row>
    <row r="34" spans="1:9">
      <c r="A34" s="329">
        <v>24</v>
      </c>
      <c r="B34" s="330" t="s">
        <v>839</v>
      </c>
      <c r="C34" s="241">
        <v>-34171</v>
      </c>
      <c r="D34" s="241">
        <v>-104590</v>
      </c>
      <c r="E34" s="379" t="s">
        <v>32</v>
      </c>
      <c r="F34" s="241">
        <v>-39315</v>
      </c>
      <c r="G34" s="241">
        <v>-10746</v>
      </c>
      <c r="H34" s="241">
        <v>188822</v>
      </c>
      <c r="I34" s="379" t="s">
        <v>32</v>
      </c>
    </row>
    <row r="35" spans="1:9" ht="36" customHeight="1">
      <c r="A35" s="329">
        <v>25</v>
      </c>
      <c r="B35" s="330" t="s">
        <v>840</v>
      </c>
      <c r="C35" s="241">
        <v>929</v>
      </c>
      <c r="D35" s="241">
        <v>29865</v>
      </c>
      <c r="E35" s="379" t="s">
        <v>32</v>
      </c>
      <c r="F35" s="241">
        <v>391</v>
      </c>
      <c r="G35" s="241">
        <v>-25790</v>
      </c>
      <c r="H35" s="379" t="s">
        <v>32</v>
      </c>
      <c r="I35" s="241">
        <v>5395</v>
      </c>
    </row>
    <row r="36" spans="1:9">
      <c r="A36" s="329">
        <v>26</v>
      </c>
      <c r="B36" s="56" t="s">
        <v>270</v>
      </c>
      <c r="C36" s="241"/>
      <c r="D36" s="241"/>
      <c r="E36" s="241"/>
      <c r="F36" s="241"/>
      <c r="G36" s="241"/>
      <c r="H36" s="241"/>
      <c r="I36" s="241">
        <v>-2703</v>
      </c>
    </row>
    <row r="37" spans="1:9">
      <c r="A37" s="329">
        <v>27</v>
      </c>
      <c r="B37" s="330" t="s">
        <v>273</v>
      </c>
      <c r="C37" s="241"/>
      <c r="D37" s="241"/>
      <c r="E37" s="241"/>
      <c r="F37" s="241"/>
      <c r="G37" s="241"/>
      <c r="H37" s="241"/>
      <c r="I37" s="241">
        <v>2692</v>
      </c>
    </row>
    <row r="39" spans="1:9" ht="39" customHeight="1">
      <c r="A39" s="524" t="s">
        <v>841</v>
      </c>
      <c r="B39" s="524"/>
      <c r="C39" s="524"/>
      <c r="D39" s="524"/>
      <c r="E39" s="524"/>
      <c r="F39" s="524"/>
      <c r="G39" s="524"/>
      <c r="H39" s="524"/>
    </row>
    <row r="110" spans="1:1">
      <c r="A110" s="16" t="s">
        <v>17</v>
      </c>
    </row>
  </sheetData>
  <sheetProtection selectLockedCells="1" selectUnlockedCells="1"/>
  <mergeCells count="8">
    <mergeCell ref="A39:H39"/>
    <mergeCell ref="A4:I4"/>
    <mergeCell ref="A6:A7"/>
    <mergeCell ref="B6:B7"/>
    <mergeCell ref="C6:F6"/>
    <mergeCell ref="G6:G7"/>
    <mergeCell ref="H6:H7"/>
    <mergeCell ref="I6:I7"/>
  </mergeCells>
  <pageMargins left="0.78740157480314965" right="0.15748031496062992" top="0.19685039370078741" bottom="0.27559055118110237" header="0.15748031496062992" footer="0.19685039370078741"/>
  <pageSetup paperSize="9" scale="80" firstPageNumber="0"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sheetPr>
    <tabColor rgb="FF7030A0"/>
  </sheetPr>
  <dimension ref="A2:I77"/>
  <sheetViews>
    <sheetView zoomScale="85" zoomScaleNormal="85" workbookViewId="0">
      <selection activeCell="I17" sqref="I17"/>
    </sheetView>
  </sheetViews>
  <sheetFormatPr defaultColWidth="10.75" defaultRowHeight="13.5"/>
  <cols>
    <col min="1" max="1" width="5.5" style="1" customWidth="1"/>
    <col min="2" max="2" width="30.625" style="1" customWidth="1"/>
    <col min="3" max="3" width="11.125" style="1" customWidth="1"/>
    <col min="4" max="4" width="9.75" style="1" customWidth="1"/>
    <col min="5" max="5" width="9.25" style="1" customWidth="1"/>
    <col min="6" max="6" width="10.625" style="1" customWidth="1"/>
    <col min="7" max="8" width="9.875" style="1" customWidth="1"/>
    <col min="9" max="9" width="12.375" style="1" customWidth="1"/>
  </cols>
  <sheetData>
    <row r="2" spans="1:9">
      <c r="A2" s="544" t="s">
        <v>1076</v>
      </c>
      <c r="B2" s="544"/>
      <c r="C2" s="544"/>
      <c r="D2" s="544"/>
      <c r="E2" s="544"/>
      <c r="F2" s="544"/>
      <c r="G2" s="544"/>
      <c r="H2" s="544"/>
      <c r="I2" s="544"/>
    </row>
    <row r="3" spans="1:9">
      <c r="A3" s="278"/>
      <c r="B3" s="278"/>
      <c r="C3" s="278"/>
      <c r="D3" s="278"/>
      <c r="E3" s="278"/>
      <c r="F3" s="278"/>
      <c r="G3" s="278"/>
      <c r="H3" s="278"/>
      <c r="I3" s="442" t="s">
        <v>0</v>
      </c>
    </row>
    <row r="4" spans="1:9" ht="12.95" customHeight="1">
      <c r="A4" s="545" t="s">
        <v>1</v>
      </c>
      <c r="B4" s="545" t="s">
        <v>2</v>
      </c>
      <c r="C4" s="545" t="s">
        <v>807</v>
      </c>
      <c r="D4" s="545"/>
      <c r="E4" s="545"/>
      <c r="F4" s="545"/>
      <c r="G4" s="545" t="s">
        <v>842</v>
      </c>
      <c r="H4" s="545" t="s">
        <v>831</v>
      </c>
      <c r="I4" s="545" t="s">
        <v>335</v>
      </c>
    </row>
    <row r="5" spans="1:9" ht="57.75" customHeight="1">
      <c r="A5" s="545"/>
      <c r="B5" s="545"/>
      <c r="C5" s="84" t="s">
        <v>809</v>
      </c>
      <c r="D5" s="84" t="s">
        <v>810</v>
      </c>
      <c r="E5" s="84" t="s">
        <v>811</v>
      </c>
      <c r="F5" s="84" t="s">
        <v>812</v>
      </c>
      <c r="G5" s="545"/>
      <c r="H5" s="545"/>
      <c r="I5" s="545"/>
    </row>
    <row r="6" spans="1:9" s="424" customFormat="1" ht="11.25">
      <c r="A6" s="455">
        <v>1</v>
      </c>
      <c r="B6" s="455">
        <v>2</v>
      </c>
      <c r="C6" s="455">
        <v>3</v>
      </c>
      <c r="D6" s="455">
        <v>4</v>
      </c>
      <c r="E6" s="455">
        <v>5</v>
      </c>
      <c r="F6" s="455">
        <v>6</v>
      </c>
      <c r="G6" s="455">
        <v>7</v>
      </c>
      <c r="H6" s="455">
        <v>8</v>
      </c>
      <c r="I6" s="455">
        <v>9</v>
      </c>
    </row>
    <row r="7" spans="1:9" ht="17.25" customHeight="1">
      <c r="A7" s="329"/>
      <c r="B7" s="330" t="s">
        <v>832</v>
      </c>
      <c r="C7" s="331"/>
      <c r="D7" s="331"/>
      <c r="E7" s="331"/>
      <c r="F7" s="331"/>
      <c r="G7" s="331"/>
      <c r="H7" s="332"/>
      <c r="I7" s="331"/>
    </row>
    <row r="8" spans="1:9">
      <c r="A8" s="145">
        <v>1</v>
      </c>
      <c r="B8" s="330" t="s">
        <v>253</v>
      </c>
      <c r="C8" s="241">
        <v>8888.4665800000002</v>
      </c>
      <c r="D8" s="241">
        <v>200108.99586</v>
      </c>
      <c r="E8" s="379" t="s">
        <v>32</v>
      </c>
      <c r="F8" s="241">
        <v>6878.5185899999997</v>
      </c>
      <c r="G8" s="379" t="s">
        <v>32</v>
      </c>
      <c r="H8" s="379" t="s">
        <v>32</v>
      </c>
      <c r="I8" s="241">
        <v>215875.98103</v>
      </c>
    </row>
    <row r="9" spans="1:9">
      <c r="A9" s="145">
        <v>2</v>
      </c>
      <c r="B9" s="330" t="s">
        <v>183</v>
      </c>
      <c r="C9" s="241">
        <v>5002</v>
      </c>
      <c r="D9" s="241">
        <v>31772</v>
      </c>
      <c r="E9" s="379" t="s">
        <v>32</v>
      </c>
      <c r="F9" s="241">
        <v>1424</v>
      </c>
      <c r="G9" s="379" t="s">
        <v>32</v>
      </c>
      <c r="H9" s="379" t="s">
        <v>32</v>
      </c>
      <c r="I9" s="241">
        <v>38198</v>
      </c>
    </row>
    <row r="10" spans="1:9">
      <c r="A10" s="145">
        <v>3</v>
      </c>
      <c r="B10" s="330" t="s">
        <v>186</v>
      </c>
      <c r="C10" s="241">
        <v>3323</v>
      </c>
      <c r="D10" s="241">
        <v>28</v>
      </c>
      <c r="E10" s="379" t="s">
        <v>32</v>
      </c>
      <c r="F10" s="31">
        <v>0</v>
      </c>
      <c r="G10" s="241">
        <v>569</v>
      </c>
      <c r="H10" s="379" t="s">
        <v>32</v>
      </c>
      <c r="I10" s="241">
        <v>3920</v>
      </c>
    </row>
    <row r="11" spans="1:9">
      <c r="A11" s="145"/>
      <c r="B11" s="330" t="s">
        <v>833</v>
      </c>
      <c r="C11" s="332"/>
      <c r="D11" s="332"/>
      <c r="E11" s="379" t="s">
        <v>32</v>
      </c>
      <c r="F11" s="332"/>
      <c r="G11" s="332"/>
      <c r="H11" s="332"/>
      <c r="I11" s="333" t="s">
        <v>27</v>
      </c>
    </row>
    <row r="12" spans="1:9" ht="15.75" customHeight="1">
      <c r="A12" s="145">
        <v>4</v>
      </c>
      <c r="B12" s="330" t="s">
        <v>253</v>
      </c>
      <c r="C12" s="241">
        <v>4294</v>
      </c>
      <c r="D12" s="241">
        <v>28639</v>
      </c>
      <c r="E12" s="379" t="s">
        <v>32</v>
      </c>
      <c r="F12" s="241">
        <v>28072</v>
      </c>
      <c r="G12" s="241">
        <v>11500</v>
      </c>
      <c r="H12" s="241">
        <v>-72505</v>
      </c>
      <c r="I12" s="379" t="s">
        <v>32</v>
      </c>
    </row>
    <row r="13" spans="1:9" ht="15" customHeight="1">
      <c r="A13" s="145">
        <v>5</v>
      </c>
      <c r="B13" s="330" t="s">
        <v>183</v>
      </c>
      <c r="C13" s="379" t="s">
        <v>32</v>
      </c>
      <c r="D13" s="379" t="s">
        <v>32</v>
      </c>
      <c r="E13" s="379" t="s">
        <v>32</v>
      </c>
      <c r="F13" s="379" t="s">
        <v>32</v>
      </c>
      <c r="G13" s="379" t="s">
        <v>32</v>
      </c>
      <c r="H13" s="379" t="s">
        <v>32</v>
      </c>
      <c r="I13" s="379" t="s">
        <v>32</v>
      </c>
    </row>
    <row r="14" spans="1:9" ht="15" customHeight="1">
      <c r="A14" s="145">
        <v>6</v>
      </c>
      <c r="B14" s="330" t="s">
        <v>186</v>
      </c>
      <c r="C14" s="379" t="s">
        <v>32</v>
      </c>
      <c r="D14" s="379" t="s">
        <v>32</v>
      </c>
      <c r="E14" s="379" t="s">
        <v>32</v>
      </c>
      <c r="F14" s="379" t="s">
        <v>32</v>
      </c>
      <c r="G14" s="379" t="s">
        <v>32</v>
      </c>
      <c r="H14" s="379" t="s">
        <v>32</v>
      </c>
      <c r="I14" s="379" t="s">
        <v>32</v>
      </c>
    </row>
    <row r="15" spans="1:9" ht="15" customHeight="1">
      <c r="A15" s="145">
        <v>7</v>
      </c>
      <c r="B15" s="330" t="s">
        <v>834</v>
      </c>
      <c r="C15" s="241">
        <v>21507.46658</v>
      </c>
      <c r="D15" s="241">
        <v>260547.99586</v>
      </c>
      <c r="E15" s="379" t="s">
        <v>32</v>
      </c>
      <c r="F15" s="241">
        <v>36374.51859</v>
      </c>
      <c r="G15" s="241">
        <v>12069</v>
      </c>
      <c r="H15" s="241">
        <v>-72505</v>
      </c>
      <c r="I15" s="241">
        <v>257993.98102999997</v>
      </c>
    </row>
    <row r="16" spans="1:9" ht="15.75" customHeight="1">
      <c r="A16" s="145">
        <v>8</v>
      </c>
      <c r="B16" s="330" t="s">
        <v>254</v>
      </c>
      <c r="C16" s="241">
        <v>-6972.4280799999997</v>
      </c>
      <c r="D16" s="241">
        <v>-38674.797049999994</v>
      </c>
      <c r="E16" s="379" t="s">
        <v>32</v>
      </c>
      <c r="F16" s="241">
        <v>-13751.109769999999</v>
      </c>
      <c r="G16" s="379" t="s">
        <v>32</v>
      </c>
      <c r="H16" s="379" t="s">
        <v>32</v>
      </c>
      <c r="I16" s="241">
        <v>-59398.334899999987</v>
      </c>
    </row>
    <row r="17" spans="1:9" ht="45" customHeight="1">
      <c r="A17" s="145">
        <v>9</v>
      </c>
      <c r="B17" s="330" t="s">
        <v>777</v>
      </c>
      <c r="C17" s="241">
        <v>10899</v>
      </c>
      <c r="D17" s="241">
        <v>-57714</v>
      </c>
      <c r="E17" s="379" t="s">
        <v>32</v>
      </c>
      <c r="F17" s="241">
        <v>331</v>
      </c>
      <c r="G17" s="379" t="s">
        <v>32</v>
      </c>
      <c r="H17" s="379" t="s">
        <v>32</v>
      </c>
      <c r="I17" s="241">
        <v>-46484</v>
      </c>
    </row>
    <row r="18" spans="1:9" ht="46.5" customHeight="1">
      <c r="A18" s="145">
        <v>10</v>
      </c>
      <c r="B18" s="330" t="s">
        <v>778</v>
      </c>
      <c r="C18" s="379" t="s">
        <v>32</v>
      </c>
      <c r="D18" s="241">
        <v>-499</v>
      </c>
      <c r="E18" s="379" t="s">
        <v>32</v>
      </c>
      <c r="F18" s="379" t="s">
        <v>32</v>
      </c>
      <c r="G18" s="241">
        <v>24</v>
      </c>
      <c r="H18" s="379" t="s">
        <v>32</v>
      </c>
      <c r="I18" s="241">
        <v>-475</v>
      </c>
    </row>
    <row r="19" spans="1:9" ht="43.5" customHeight="1">
      <c r="A19" s="145">
        <v>11</v>
      </c>
      <c r="B19" s="330" t="s">
        <v>835</v>
      </c>
      <c r="C19" s="379" t="s">
        <v>32</v>
      </c>
      <c r="D19" s="379" t="s">
        <v>32</v>
      </c>
      <c r="E19" s="379" t="s">
        <v>32</v>
      </c>
      <c r="F19" s="379" t="s">
        <v>32</v>
      </c>
      <c r="G19" s="379" t="s">
        <v>32</v>
      </c>
      <c r="H19" s="379" t="s">
        <v>32</v>
      </c>
      <c r="I19" s="379" t="s">
        <v>32</v>
      </c>
    </row>
    <row r="20" spans="1:9" ht="30.75" customHeight="1">
      <c r="A20" s="145">
        <v>12</v>
      </c>
      <c r="B20" s="330" t="s">
        <v>836</v>
      </c>
      <c r="C20" s="379" t="s">
        <v>32</v>
      </c>
      <c r="D20" s="379" t="s">
        <v>32</v>
      </c>
      <c r="E20" s="379" t="s">
        <v>32</v>
      </c>
      <c r="F20" s="379" t="s">
        <v>32</v>
      </c>
      <c r="G20" s="379" t="s">
        <v>32</v>
      </c>
      <c r="H20" s="379" t="s">
        <v>32</v>
      </c>
      <c r="I20" s="379" t="s">
        <v>32</v>
      </c>
    </row>
    <row r="21" spans="1:9" ht="64.5" customHeight="1">
      <c r="A21" s="145">
        <v>13</v>
      </c>
      <c r="B21" s="330" t="s">
        <v>776</v>
      </c>
      <c r="C21" s="379" t="s">
        <v>32</v>
      </c>
      <c r="D21" s="379" t="s">
        <v>32</v>
      </c>
      <c r="E21" s="379" t="s">
        <v>32</v>
      </c>
      <c r="F21" s="379" t="s">
        <v>32</v>
      </c>
      <c r="G21" s="379" t="s">
        <v>32</v>
      </c>
      <c r="H21" s="379" t="s">
        <v>32</v>
      </c>
      <c r="I21" s="379" t="s">
        <v>32</v>
      </c>
    </row>
    <row r="22" spans="1:9" ht="33" customHeight="1">
      <c r="A22" s="145">
        <v>14</v>
      </c>
      <c r="B22" s="330" t="s">
        <v>260</v>
      </c>
      <c r="C22" s="379" t="s">
        <v>32</v>
      </c>
      <c r="D22" s="379" t="s">
        <v>32</v>
      </c>
      <c r="E22" s="379" t="s">
        <v>32</v>
      </c>
      <c r="F22" s="379" t="s">
        <v>32</v>
      </c>
      <c r="G22" s="379" t="s">
        <v>32</v>
      </c>
      <c r="H22" s="379" t="s">
        <v>32</v>
      </c>
      <c r="I22" s="379" t="s">
        <v>32</v>
      </c>
    </row>
    <row r="23" spans="1:9" ht="42.75" customHeight="1">
      <c r="A23" s="145">
        <v>15</v>
      </c>
      <c r="B23" s="330" t="s">
        <v>188</v>
      </c>
      <c r="C23" s="241">
        <v>335</v>
      </c>
      <c r="D23" s="241">
        <v>3031</v>
      </c>
      <c r="E23" s="379" t="s">
        <v>32</v>
      </c>
      <c r="F23" s="241">
        <v>89</v>
      </c>
      <c r="G23" s="379" t="s">
        <v>32</v>
      </c>
      <c r="H23" s="334" t="s">
        <v>32</v>
      </c>
      <c r="I23" s="241">
        <v>3455</v>
      </c>
    </row>
    <row r="24" spans="1:9" ht="35.25" customHeight="1">
      <c r="A24" s="145">
        <v>16</v>
      </c>
      <c r="B24" s="330" t="s">
        <v>837</v>
      </c>
      <c r="C24" s="241">
        <v>-12</v>
      </c>
      <c r="D24" s="241">
        <v>-410</v>
      </c>
      <c r="E24" s="379" t="s">
        <v>32</v>
      </c>
      <c r="F24" s="241">
        <v>-8</v>
      </c>
      <c r="G24" s="241">
        <v>19</v>
      </c>
      <c r="H24" s="334" t="s">
        <v>32</v>
      </c>
      <c r="I24" s="241">
        <v>-411</v>
      </c>
    </row>
    <row r="25" spans="1:9" ht="26.25">
      <c r="A25" s="145">
        <v>17</v>
      </c>
      <c r="B25" s="330" t="s">
        <v>838</v>
      </c>
      <c r="C25" s="379" t="s">
        <v>32</v>
      </c>
      <c r="D25" s="379" t="s">
        <v>32</v>
      </c>
      <c r="E25" s="379" t="s">
        <v>32</v>
      </c>
      <c r="F25" s="379" t="s">
        <v>32</v>
      </c>
      <c r="G25" s="379" t="s">
        <v>32</v>
      </c>
      <c r="H25" s="379" t="s">
        <v>32</v>
      </c>
      <c r="I25" s="379" t="s">
        <v>32</v>
      </c>
    </row>
    <row r="26" spans="1:9" ht="19.5" customHeight="1">
      <c r="A26" s="145">
        <v>18</v>
      </c>
      <c r="B26" s="330" t="s">
        <v>256</v>
      </c>
      <c r="C26" s="379" t="s">
        <v>32</v>
      </c>
      <c r="D26" s="241">
        <v>-3935</v>
      </c>
      <c r="E26" s="379" t="s">
        <v>32</v>
      </c>
      <c r="F26" s="379" t="s">
        <v>32</v>
      </c>
      <c r="G26" s="379" t="s">
        <v>32</v>
      </c>
      <c r="H26" s="379" t="s">
        <v>32</v>
      </c>
      <c r="I26" s="241">
        <v>-3935</v>
      </c>
    </row>
    <row r="27" spans="1:9" ht="37.5" customHeight="1">
      <c r="A27" s="145">
        <v>19</v>
      </c>
      <c r="B27" s="330" t="s">
        <v>265</v>
      </c>
      <c r="C27" s="379" t="s">
        <v>32</v>
      </c>
      <c r="D27" s="379" t="s">
        <v>32</v>
      </c>
      <c r="E27" s="379" t="s">
        <v>32</v>
      </c>
      <c r="F27" s="379" t="s">
        <v>32</v>
      </c>
      <c r="G27" s="379" t="s">
        <v>32</v>
      </c>
      <c r="H27" s="379" t="s">
        <v>32</v>
      </c>
      <c r="I27" s="379" t="s">
        <v>32</v>
      </c>
    </row>
    <row r="28" spans="1:9" ht="30" customHeight="1">
      <c r="A28" s="145">
        <v>20</v>
      </c>
      <c r="B28" s="330" t="s">
        <v>266</v>
      </c>
      <c r="C28" s="379" t="s">
        <v>32</v>
      </c>
      <c r="D28" s="379" t="s">
        <v>32</v>
      </c>
      <c r="E28" s="379" t="s">
        <v>32</v>
      </c>
      <c r="F28" s="379" t="s">
        <v>32</v>
      </c>
      <c r="G28" s="379" t="s">
        <v>32</v>
      </c>
      <c r="H28" s="379" t="s">
        <v>32</v>
      </c>
      <c r="I28" s="379" t="s">
        <v>32</v>
      </c>
    </row>
    <row r="29" spans="1:9" ht="30.75" customHeight="1">
      <c r="A29" s="145">
        <v>21</v>
      </c>
      <c r="B29" s="330" t="s">
        <v>267</v>
      </c>
      <c r="C29" s="379" t="s">
        <v>32</v>
      </c>
      <c r="D29" s="241">
        <v>-3</v>
      </c>
      <c r="E29" s="379" t="s">
        <v>32</v>
      </c>
      <c r="F29" s="379" t="s">
        <v>32</v>
      </c>
      <c r="G29" s="379" t="s">
        <v>32</v>
      </c>
      <c r="H29" s="334" t="s">
        <v>32</v>
      </c>
      <c r="I29" s="241">
        <v>-3</v>
      </c>
    </row>
    <row r="30" spans="1:9" ht="34.5" customHeight="1">
      <c r="A30" s="145">
        <v>22</v>
      </c>
      <c r="B30" s="330" t="s">
        <v>202</v>
      </c>
      <c r="C30" s="241">
        <v>-7703</v>
      </c>
      <c r="D30" s="241">
        <v>-99843</v>
      </c>
      <c r="E30" s="379" t="s">
        <v>32</v>
      </c>
      <c r="F30" s="334">
        <v>-296</v>
      </c>
      <c r="G30" s="241">
        <v>-39497</v>
      </c>
      <c r="H30" s="334" t="s">
        <v>32</v>
      </c>
      <c r="I30" s="241">
        <v>-147339</v>
      </c>
    </row>
    <row r="31" spans="1:9" ht="32.25" customHeight="1">
      <c r="A31" s="145">
        <v>23</v>
      </c>
      <c r="B31" s="330" t="s">
        <v>268</v>
      </c>
      <c r="C31" s="334" t="s">
        <v>32</v>
      </c>
      <c r="D31" s="334" t="s">
        <v>32</v>
      </c>
      <c r="E31" s="379" t="s">
        <v>32</v>
      </c>
      <c r="F31" s="379" t="s">
        <v>32</v>
      </c>
      <c r="G31" s="379" t="s">
        <v>32</v>
      </c>
      <c r="H31" s="379" t="s">
        <v>32</v>
      </c>
      <c r="I31" s="379" t="s">
        <v>32</v>
      </c>
    </row>
    <row r="32" spans="1:9">
      <c r="A32" s="329">
        <v>24</v>
      </c>
      <c r="B32" s="330" t="s">
        <v>839</v>
      </c>
      <c r="C32" s="241">
        <v>-5082</v>
      </c>
      <c r="D32" s="241">
        <v>-39826</v>
      </c>
      <c r="E32" s="379" t="s">
        <v>32</v>
      </c>
      <c r="F32" s="241">
        <v>-17059</v>
      </c>
      <c r="G32" s="241">
        <v>-10538</v>
      </c>
      <c r="H32" s="241">
        <v>72505</v>
      </c>
      <c r="I32" s="379" t="s">
        <v>32</v>
      </c>
    </row>
    <row r="33" spans="1:9" ht="34.5" customHeight="1">
      <c r="A33" s="329">
        <v>25</v>
      </c>
      <c r="B33" s="330" t="s">
        <v>840</v>
      </c>
      <c r="C33" s="241">
        <v>12972.038500000002</v>
      </c>
      <c r="D33" s="241">
        <v>22674.198810000002</v>
      </c>
      <c r="E33" s="379" t="s">
        <v>32</v>
      </c>
      <c r="F33" s="241">
        <v>5680.4088200000006</v>
      </c>
      <c r="G33" s="241">
        <v>-37923</v>
      </c>
      <c r="H33" s="379" t="s">
        <v>32</v>
      </c>
      <c r="I33" s="241">
        <v>3404</v>
      </c>
    </row>
    <row r="34" spans="1:9">
      <c r="A34" s="329">
        <v>26</v>
      </c>
      <c r="B34" s="56" t="s">
        <v>270</v>
      </c>
      <c r="C34" s="331"/>
      <c r="D34" s="331"/>
      <c r="E34" s="334"/>
      <c r="F34" s="331"/>
      <c r="G34" s="331" t="s">
        <v>27</v>
      </c>
      <c r="H34" s="334"/>
      <c r="I34" s="241">
        <v>-3126</v>
      </c>
    </row>
    <row r="35" spans="1:9">
      <c r="A35" s="329">
        <v>27</v>
      </c>
      <c r="B35" s="330" t="s">
        <v>273</v>
      </c>
      <c r="C35" s="331"/>
      <c r="D35" s="331"/>
      <c r="E35" s="334"/>
      <c r="F35" s="331"/>
      <c r="G35" s="331"/>
      <c r="H35" s="334"/>
      <c r="I35" s="241">
        <v>277.64612999997917</v>
      </c>
    </row>
    <row r="37" spans="1:9">
      <c r="A37" s="2"/>
      <c r="B37"/>
      <c r="C37"/>
      <c r="D37"/>
      <c r="E37"/>
      <c r="F37"/>
      <c r="G37"/>
      <c r="H37"/>
      <c r="I37"/>
    </row>
    <row r="38" spans="1:9" ht="31.5" customHeight="1">
      <c r="A38" s="524" t="s">
        <v>841</v>
      </c>
      <c r="B38" s="524"/>
      <c r="C38" s="524"/>
      <c r="D38" s="524"/>
      <c r="E38" s="524"/>
      <c r="F38" s="524"/>
      <c r="G38" s="524"/>
      <c r="H38" s="524"/>
    </row>
    <row r="77" spans="1:1" s="1" customFormat="1" ht="12.75">
      <c r="A77" s="16" t="s">
        <v>17</v>
      </c>
    </row>
  </sheetData>
  <sheetProtection selectLockedCells="1" selectUnlockedCells="1"/>
  <mergeCells count="8">
    <mergeCell ref="A38:H38"/>
    <mergeCell ref="A2:I2"/>
    <mergeCell ref="A4:A5"/>
    <mergeCell ref="B4:B5"/>
    <mergeCell ref="C4:F4"/>
    <mergeCell ref="G4:G5"/>
    <mergeCell ref="H4:H5"/>
    <mergeCell ref="I4:I5"/>
  </mergeCells>
  <pageMargins left="0.78740157480314965" right="0.15748031496062992" top="0.19685039370078741" bottom="0.27559055118110237" header="0.15748031496062992" footer="0.19685039370078741"/>
  <pageSetup paperSize="9" scale="80" firstPageNumber="0" orientation="portrait" horizontalDpi="300" verticalDpi="300" r:id="rId1"/>
  <headerFooter alignWithMargins="0"/>
</worksheet>
</file>

<file path=xl/worksheets/sheet58.xml><?xml version="1.0" encoding="utf-8"?>
<worksheet xmlns="http://schemas.openxmlformats.org/spreadsheetml/2006/main" xmlns:r="http://schemas.openxmlformats.org/officeDocument/2006/relationships">
  <sheetPr>
    <tabColor rgb="FF7030A0"/>
  </sheetPr>
  <dimension ref="A2:I80"/>
  <sheetViews>
    <sheetView zoomScale="86" zoomScaleNormal="86" workbookViewId="0">
      <selection sqref="A1:I38"/>
    </sheetView>
  </sheetViews>
  <sheetFormatPr defaultColWidth="10.75" defaultRowHeight="13.5"/>
  <cols>
    <col min="1" max="1" width="5.5" style="1" customWidth="1"/>
    <col min="2" max="2" width="28.75" style="1" customWidth="1"/>
    <col min="3" max="3" width="9.875" style="1" customWidth="1"/>
    <col min="4" max="4" width="9.75" style="1" customWidth="1"/>
    <col min="5" max="5" width="9.25" style="1" customWidth="1"/>
    <col min="6" max="6" width="9.375" style="1" customWidth="1"/>
    <col min="7" max="7" width="8.875" style="1" customWidth="1"/>
    <col min="8" max="8" width="9.5" style="1" customWidth="1"/>
    <col min="9" max="9" width="10.375" style="1" customWidth="1"/>
  </cols>
  <sheetData>
    <row r="2" spans="1:9">
      <c r="A2" s="544" t="s">
        <v>1077</v>
      </c>
      <c r="B2" s="544"/>
      <c r="C2" s="544"/>
      <c r="D2" s="544"/>
      <c r="E2" s="544"/>
      <c r="F2" s="544"/>
      <c r="G2" s="544"/>
      <c r="H2" s="544"/>
      <c r="I2" s="544"/>
    </row>
    <row r="3" spans="1:9">
      <c r="A3" s="278"/>
      <c r="B3" s="278"/>
      <c r="C3" s="278"/>
      <c r="D3" s="278"/>
      <c r="E3" s="278"/>
      <c r="F3" s="278"/>
      <c r="G3" s="278"/>
      <c r="H3" s="278"/>
      <c r="I3" s="442" t="s">
        <v>0</v>
      </c>
    </row>
    <row r="4" spans="1:9" ht="12.95" customHeight="1">
      <c r="A4" s="546" t="s">
        <v>1</v>
      </c>
      <c r="B4" s="546" t="s">
        <v>2</v>
      </c>
      <c r="C4" s="546" t="s">
        <v>807</v>
      </c>
      <c r="D4" s="546"/>
      <c r="E4" s="546"/>
      <c r="F4" s="546"/>
      <c r="G4" s="546" t="s">
        <v>842</v>
      </c>
      <c r="H4" s="546" t="s">
        <v>831</v>
      </c>
      <c r="I4" s="546" t="s">
        <v>335</v>
      </c>
    </row>
    <row r="5" spans="1:9" ht="65.25" customHeight="1">
      <c r="A5" s="546"/>
      <c r="B5" s="546"/>
      <c r="C5" s="144" t="s">
        <v>809</v>
      </c>
      <c r="D5" s="144" t="s">
        <v>810</v>
      </c>
      <c r="E5" s="144" t="s">
        <v>811</v>
      </c>
      <c r="F5" s="144" t="s">
        <v>830</v>
      </c>
      <c r="G5" s="546"/>
      <c r="H5" s="546"/>
      <c r="I5" s="546"/>
    </row>
    <row r="6" spans="1:9" s="424" customFormat="1" ht="11.25">
      <c r="A6" s="455">
        <v>1</v>
      </c>
      <c r="B6" s="455">
        <v>2</v>
      </c>
      <c r="C6" s="455">
        <v>3</v>
      </c>
      <c r="D6" s="455">
        <v>4</v>
      </c>
      <c r="E6" s="455">
        <v>5</v>
      </c>
      <c r="F6" s="455">
        <v>6</v>
      </c>
      <c r="G6" s="455">
        <v>7</v>
      </c>
      <c r="H6" s="455">
        <v>8</v>
      </c>
      <c r="I6" s="455">
        <v>9</v>
      </c>
    </row>
    <row r="7" spans="1:9" ht="17.25" customHeight="1">
      <c r="A7" s="329"/>
      <c r="B7" s="330" t="s">
        <v>832</v>
      </c>
      <c r="C7" s="331"/>
      <c r="D7" s="331"/>
      <c r="E7" s="331"/>
      <c r="F7" s="331"/>
      <c r="G7" s="331"/>
      <c r="H7" s="332"/>
      <c r="I7" s="331"/>
    </row>
    <row r="8" spans="1:9">
      <c r="A8" s="145">
        <v>1</v>
      </c>
      <c r="B8" s="330" t="s">
        <v>253</v>
      </c>
      <c r="C8" s="241">
        <v>26750</v>
      </c>
      <c r="D8" s="241">
        <v>104062</v>
      </c>
      <c r="E8" s="241">
        <v>1678</v>
      </c>
      <c r="F8" s="241">
        <v>2227</v>
      </c>
      <c r="G8" s="31">
        <v>0</v>
      </c>
      <c r="H8" s="31">
        <v>0</v>
      </c>
      <c r="I8" s="241">
        <v>134717</v>
      </c>
    </row>
    <row r="9" spans="1:9">
      <c r="A9" s="145">
        <v>2</v>
      </c>
      <c r="B9" s="330" t="s">
        <v>183</v>
      </c>
      <c r="C9" s="241">
        <v>1814</v>
      </c>
      <c r="D9" s="241">
        <v>9253</v>
      </c>
      <c r="E9" s="31">
        <v>0</v>
      </c>
      <c r="F9" s="31">
        <v>0</v>
      </c>
      <c r="G9" s="31">
        <v>0</v>
      </c>
      <c r="H9" s="31">
        <v>0</v>
      </c>
      <c r="I9" s="241">
        <v>11067</v>
      </c>
    </row>
    <row r="10" spans="1:9">
      <c r="A10" s="145">
        <v>3</v>
      </c>
      <c r="B10" s="330" t="s">
        <v>186</v>
      </c>
      <c r="C10" s="241">
        <v>4990</v>
      </c>
      <c r="D10" s="241">
        <v>819</v>
      </c>
      <c r="E10" s="31">
        <v>0</v>
      </c>
      <c r="F10" s="241">
        <v>25</v>
      </c>
      <c r="G10" s="241">
        <v>14</v>
      </c>
      <c r="H10" s="31">
        <v>0</v>
      </c>
      <c r="I10" s="241">
        <v>5848</v>
      </c>
    </row>
    <row r="11" spans="1:9">
      <c r="A11" s="145"/>
      <c r="B11" s="330" t="s">
        <v>833</v>
      </c>
      <c r="C11" s="331"/>
      <c r="D11" s="331"/>
      <c r="E11" s="331"/>
      <c r="F11" s="331"/>
      <c r="G11" s="331"/>
      <c r="H11" s="334" t="s">
        <v>32</v>
      </c>
      <c r="I11" s="31">
        <v>0</v>
      </c>
    </row>
    <row r="12" spans="1:9" ht="15.75" customHeight="1">
      <c r="A12" s="145">
        <v>4</v>
      </c>
      <c r="B12" s="330" t="s">
        <v>253</v>
      </c>
      <c r="C12" s="241">
        <v>369.5954696</v>
      </c>
      <c r="D12" s="241">
        <v>12492.142017800001</v>
      </c>
      <c r="E12" s="31">
        <v>0</v>
      </c>
      <c r="F12" s="241">
        <v>20786.919999999998</v>
      </c>
      <c r="G12" s="241">
        <v>1804</v>
      </c>
      <c r="H12" s="241">
        <v>-35453</v>
      </c>
      <c r="I12" s="31">
        <v>0</v>
      </c>
    </row>
    <row r="13" spans="1:9" ht="15" customHeight="1">
      <c r="A13" s="145">
        <v>5</v>
      </c>
      <c r="B13" s="330" t="s">
        <v>183</v>
      </c>
      <c r="C13" s="31">
        <v>0</v>
      </c>
      <c r="D13" s="31">
        <v>0</v>
      </c>
      <c r="E13" s="31">
        <v>0</v>
      </c>
      <c r="F13" s="31">
        <v>0</v>
      </c>
      <c r="G13" s="31">
        <v>0</v>
      </c>
      <c r="H13" s="31">
        <v>0</v>
      </c>
      <c r="I13" s="31">
        <v>0</v>
      </c>
    </row>
    <row r="14" spans="1:9" ht="15" customHeight="1">
      <c r="A14" s="145">
        <v>6</v>
      </c>
      <c r="B14" s="330" t="s">
        <v>186</v>
      </c>
      <c r="C14" s="31">
        <v>0</v>
      </c>
      <c r="D14" s="31">
        <v>0</v>
      </c>
      <c r="E14" s="31">
        <v>0</v>
      </c>
      <c r="F14" s="31">
        <v>0</v>
      </c>
      <c r="G14" s="31">
        <v>0</v>
      </c>
      <c r="H14" s="31">
        <v>0</v>
      </c>
      <c r="I14" s="31">
        <v>0</v>
      </c>
    </row>
    <row r="15" spans="1:9" ht="15" customHeight="1">
      <c r="A15" s="145">
        <v>7</v>
      </c>
      <c r="B15" s="330" t="s">
        <v>834</v>
      </c>
      <c r="C15" s="241">
        <v>33923.595469599997</v>
      </c>
      <c r="D15" s="241">
        <v>126626.1420178</v>
      </c>
      <c r="E15" s="241">
        <v>1678</v>
      </c>
      <c r="F15" s="241">
        <v>23038.92</v>
      </c>
      <c r="G15" s="241">
        <v>1818</v>
      </c>
      <c r="H15" s="241">
        <v>-35453</v>
      </c>
      <c r="I15" s="241">
        <v>151631.65748739999</v>
      </c>
    </row>
    <row r="16" spans="1:9" ht="15.75" customHeight="1">
      <c r="A16" s="145">
        <v>8</v>
      </c>
      <c r="B16" s="330" t="s">
        <v>254</v>
      </c>
      <c r="C16" s="241">
        <v>-6002</v>
      </c>
      <c r="D16" s="241">
        <v>-23802</v>
      </c>
      <c r="E16" s="31">
        <v>0</v>
      </c>
      <c r="F16" s="241">
        <v>-29492</v>
      </c>
      <c r="G16" s="31">
        <v>0</v>
      </c>
      <c r="H16" s="31">
        <v>0</v>
      </c>
      <c r="I16" s="241">
        <v>-59296</v>
      </c>
    </row>
    <row r="17" spans="1:9" ht="39">
      <c r="A17" s="145">
        <v>9</v>
      </c>
      <c r="B17" s="330" t="s">
        <v>777</v>
      </c>
      <c r="C17" s="241">
        <v>3541</v>
      </c>
      <c r="D17" s="241">
        <v>-38717</v>
      </c>
      <c r="E17" s="31">
        <v>0</v>
      </c>
      <c r="F17" s="31">
        <v>0</v>
      </c>
      <c r="G17" s="31">
        <v>0</v>
      </c>
      <c r="H17" s="31">
        <v>0</v>
      </c>
      <c r="I17" s="241">
        <v>-35176</v>
      </c>
    </row>
    <row r="18" spans="1:9" ht="38.25" customHeight="1">
      <c r="A18" s="145">
        <v>10</v>
      </c>
      <c r="B18" s="330" t="s">
        <v>778</v>
      </c>
      <c r="C18" s="31">
        <v>0</v>
      </c>
      <c r="D18" s="241">
        <v>-586</v>
      </c>
      <c r="E18" s="31">
        <v>0</v>
      </c>
      <c r="F18" s="241">
        <v>4117</v>
      </c>
      <c r="G18" s="241">
        <v>-51</v>
      </c>
      <c r="H18" s="334" t="s">
        <v>32</v>
      </c>
      <c r="I18" s="241">
        <v>3480</v>
      </c>
    </row>
    <row r="19" spans="1:9" ht="45" customHeight="1">
      <c r="A19" s="145">
        <v>11</v>
      </c>
      <c r="B19" s="330" t="s">
        <v>835</v>
      </c>
      <c r="C19" s="31">
        <v>0</v>
      </c>
      <c r="D19" s="31">
        <v>0</v>
      </c>
      <c r="E19" s="31">
        <v>0</v>
      </c>
      <c r="F19" s="31">
        <v>0</v>
      </c>
      <c r="G19" s="31">
        <v>0</v>
      </c>
      <c r="H19" s="31">
        <v>0</v>
      </c>
      <c r="I19" s="31">
        <v>0</v>
      </c>
    </row>
    <row r="20" spans="1:9" ht="39.75" customHeight="1">
      <c r="A20" s="145">
        <v>12</v>
      </c>
      <c r="B20" s="330" t="s">
        <v>836</v>
      </c>
      <c r="C20" s="31">
        <v>0</v>
      </c>
      <c r="D20" s="31">
        <v>0</v>
      </c>
      <c r="E20" s="31">
        <v>0</v>
      </c>
      <c r="F20" s="31">
        <v>0</v>
      </c>
      <c r="G20" s="31">
        <v>0</v>
      </c>
      <c r="H20" s="31">
        <v>0</v>
      </c>
      <c r="I20" s="31">
        <v>0</v>
      </c>
    </row>
    <row r="21" spans="1:9" ht="57" customHeight="1">
      <c r="A21" s="145">
        <v>13</v>
      </c>
      <c r="B21" s="330" t="s">
        <v>776</v>
      </c>
      <c r="C21" s="31">
        <v>0</v>
      </c>
      <c r="D21" s="31">
        <v>0</v>
      </c>
      <c r="E21" s="31">
        <v>0</v>
      </c>
      <c r="F21" s="31">
        <v>0</v>
      </c>
      <c r="G21" s="31">
        <v>0</v>
      </c>
      <c r="H21" s="31">
        <v>0</v>
      </c>
      <c r="I21" s="31">
        <v>0</v>
      </c>
    </row>
    <row r="22" spans="1:9" ht="40.5" customHeight="1">
      <c r="A22" s="145">
        <v>14</v>
      </c>
      <c r="B22" s="330" t="s">
        <v>260</v>
      </c>
      <c r="C22" s="31">
        <v>0</v>
      </c>
      <c r="D22" s="31">
        <v>0</v>
      </c>
      <c r="E22" s="31">
        <v>0</v>
      </c>
      <c r="F22" s="31">
        <v>0</v>
      </c>
      <c r="G22" s="31">
        <v>0</v>
      </c>
      <c r="H22" s="31">
        <v>0</v>
      </c>
      <c r="I22" s="31">
        <v>0</v>
      </c>
    </row>
    <row r="23" spans="1:9" ht="31.5" customHeight="1">
      <c r="A23" s="145">
        <v>15</v>
      </c>
      <c r="B23" s="330" t="s">
        <v>188</v>
      </c>
      <c r="C23" s="241">
        <v>39</v>
      </c>
      <c r="D23" s="241">
        <v>1165</v>
      </c>
      <c r="E23" s="31">
        <v>0</v>
      </c>
      <c r="F23" s="241">
        <v>983</v>
      </c>
      <c r="G23" s="31">
        <v>0</v>
      </c>
      <c r="H23" s="334" t="s">
        <v>32</v>
      </c>
      <c r="I23" s="241">
        <v>2187</v>
      </c>
    </row>
    <row r="24" spans="1:9" ht="35.25" customHeight="1">
      <c r="A24" s="145">
        <v>16</v>
      </c>
      <c r="B24" s="330" t="s">
        <v>837</v>
      </c>
      <c r="C24" s="241">
        <v>5</v>
      </c>
      <c r="D24" s="241">
        <v>244</v>
      </c>
      <c r="E24" s="31">
        <v>0</v>
      </c>
      <c r="F24" s="241">
        <v>145</v>
      </c>
      <c r="G24" s="241">
        <v>20</v>
      </c>
      <c r="H24" s="334" t="s">
        <v>32</v>
      </c>
      <c r="I24" s="241">
        <v>414</v>
      </c>
    </row>
    <row r="25" spans="1:9" ht="36" customHeight="1">
      <c r="A25" s="145">
        <v>17</v>
      </c>
      <c r="B25" s="330" t="s">
        <v>838</v>
      </c>
      <c r="C25" s="168"/>
      <c r="D25" s="168"/>
      <c r="E25" s="31">
        <v>0</v>
      </c>
      <c r="F25" s="168"/>
      <c r="G25" s="168"/>
      <c r="H25" s="334" t="s">
        <v>32</v>
      </c>
      <c r="I25" s="31">
        <v>0</v>
      </c>
    </row>
    <row r="26" spans="1:9" ht="19.5" customHeight="1">
      <c r="A26" s="145">
        <v>18</v>
      </c>
      <c r="B26" s="330" t="s">
        <v>256</v>
      </c>
      <c r="C26" s="31">
        <v>0</v>
      </c>
      <c r="D26" s="241">
        <v>-1390</v>
      </c>
      <c r="E26" s="31">
        <v>0</v>
      </c>
      <c r="F26" s="241">
        <v>-48.081899999999997</v>
      </c>
      <c r="G26" s="31">
        <v>0</v>
      </c>
      <c r="H26" s="31">
        <v>0</v>
      </c>
      <c r="I26" s="241">
        <v>-1438.0818999999999</v>
      </c>
    </row>
    <row r="27" spans="1:9" ht="33" customHeight="1">
      <c r="A27" s="145">
        <v>19</v>
      </c>
      <c r="B27" s="330" t="s">
        <v>265</v>
      </c>
      <c r="C27" s="31">
        <v>0</v>
      </c>
      <c r="D27" s="31">
        <v>0</v>
      </c>
      <c r="E27" s="31">
        <v>0</v>
      </c>
      <c r="F27" s="31">
        <v>0</v>
      </c>
      <c r="G27" s="31">
        <v>0</v>
      </c>
      <c r="H27" s="31">
        <v>0</v>
      </c>
      <c r="I27" s="31">
        <v>0</v>
      </c>
    </row>
    <row r="28" spans="1:9" ht="33.75" customHeight="1">
      <c r="A28" s="145">
        <v>20</v>
      </c>
      <c r="B28" s="330" t="s">
        <v>266</v>
      </c>
      <c r="C28" s="31">
        <v>0</v>
      </c>
      <c r="D28" s="31">
        <v>0</v>
      </c>
      <c r="E28" s="31">
        <v>0</v>
      </c>
      <c r="F28" s="31">
        <v>0</v>
      </c>
      <c r="G28" s="31">
        <v>0</v>
      </c>
      <c r="H28" s="31">
        <v>0</v>
      </c>
      <c r="I28" s="31">
        <v>0</v>
      </c>
    </row>
    <row r="29" spans="1:9" ht="33.75" customHeight="1">
      <c r="A29" s="145">
        <v>21</v>
      </c>
      <c r="B29" s="330" t="s">
        <v>267</v>
      </c>
      <c r="C29" s="31">
        <v>0</v>
      </c>
      <c r="D29" s="31">
        <v>0</v>
      </c>
      <c r="E29" s="31">
        <v>0</v>
      </c>
      <c r="F29" s="31">
        <v>0</v>
      </c>
      <c r="G29" s="241">
        <v>-80</v>
      </c>
      <c r="H29" s="334" t="s">
        <v>32</v>
      </c>
      <c r="I29" s="241">
        <v>-80</v>
      </c>
    </row>
    <row r="30" spans="1:9" ht="32.25" customHeight="1">
      <c r="A30" s="145">
        <v>22</v>
      </c>
      <c r="B30" s="330" t="s">
        <v>202</v>
      </c>
      <c r="C30" s="241">
        <v>-2693</v>
      </c>
      <c r="D30" s="241">
        <v>-39186</v>
      </c>
      <c r="E30" s="31">
        <v>0</v>
      </c>
      <c r="F30" s="241">
        <v>4020</v>
      </c>
      <c r="G30" s="241">
        <v>-16710</v>
      </c>
      <c r="H30" s="31">
        <v>0</v>
      </c>
      <c r="I30" s="241">
        <v>-54569</v>
      </c>
    </row>
    <row r="31" spans="1:9" ht="33.75" customHeight="1">
      <c r="A31" s="145">
        <v>23</v>
      </c>
      <c r="B31" s="330" t="s">
        <v>268</v>
      </c>
      <c r="C31" s="334" t="s">
        <v>32</v>
      </c>
      <c r="D31" s="334" t="s">
        <v>32</v>
      </c>
      <c r="E31" s="31">
        <v>0</v>
      </c>
      <c r="F31" s="334"/>
      <c r="G31" s="334" t="s">
        <v>32</v>
      </c>
      <c r="H31" s="334" t="s">
        <v>32</v>
      </c>
      <c r="I31" s="31">
        <v>0</v>
      </c>
    </row>
    <row r="32" spans="1:9">
      <c r="A32" s="329">
        <v>24</v>
      </c>
      <c r="B32" s="330" t="s">
        <v>839</v>
      </c>
      <c r="C32" s="241">
        <v>-14966.518129331</v>
      </c>
      <c r="D32" s="241">
        <v>-18700.990519096889</v>
      </c>
      <c r="E32" s="31">
        <v>0</v>
      </c>
      <c r="F32" s="241">
        <v>-1776.3451824635999</v>
      </c>
      <c r="G32" s="241">
        <v>-8.8036565085522103</v>
      </c>
      <c r="H32" s="241">
        <v>35453</v>
      </c>
      <c r="I32" s="31">
        <v>0</v>
      </c>
    </row>
    <row r="33" spans="1:9" ht="36.75" customHeight="1">
      <c r="A33" s="329">
        <v>25</v>
      </c>
      <c r="B33" s="330" t="s">
        <v>840</v>
      </c>
      <c r="C33" s="241">
        <v>13847.077340268997</v>
      </c>
      <c r="D33" s="241">
        <v>5653.1514987031078</v>
      </c>
      <c r="E33" s="241">
        <v>1678</v>
      </c>
      <c r="F33" s="241">
        <v>987.49291753639818</v>
      </c>
      <c r="G33" s="241">
        <v>-15011.803656508553</v>
      </c>
      <c r="H33" s="241">
        <v>35453</v>
      </c>
      <c r="I33" s="241">
        <v>7153.9180999999589</v>
      </c>
    </row>
    <row r="34" spans="1:9">
      <c r="A34" s="329">
        <v>26</v>
      </c>
      <c r="B34" s="56" t="s">
        <v>270</v>
      </c>
      <c r="C34" s="331"/>
      <c r="D34" s="331"/>
      <c r="E34" s="334"/>
      <c r="F34" s="331"/>
      <c r="G34" s="331" t="s">
        <v>27</v>
      </c>
      <c r="H34" s="334"/>
      <c r="I34" s="241">
        <v>-1665</v>
      </c>
    </row>
    <row r="35" spans="1:9">
      <c r="A35" s="329">
        <v>27</v>
      </c>
      <c r="B35" s="330" t="s">
        <v>273</v>
      </c>
      <c r="C35" s="331"/>
      <c r="D35" s="331"/>
      <c r="E35" s="334"/>
      <c r="F35" s="331"/>
      <c r="G35" s="331"/>
      <c r="H35" s="334"/>
      <c r="I35" s="241">
        <v>5488.9180999999589</v>
      </c>
    </row>
    <row r="37" spans="1:9">
      <c r="A37" s="2"/>
      <c r="B37" s="2"/>
      <c r="C37" s="2"/>
      <c r="D37" s="2"/>
      <c r="E37" s="2"/>
      <c r="F37" s="2"/>
      <c r="G37" s="2"/>
      <c r="H37" s="2"/>
      <c r="I37" s="2"/>
    </row>
    <row r="38" spans="1:9" ht="36.75" customHeight="1">
      <c r="A38" s="524" t="s">
        <v>841</v>
      </c>
      <c r="B38" s="524"/>
      <c r="C38" s="524"/>
      <c r="D38" s="524"/>
      <c r="E38" s="524"/>
      <c r="F38" s="524"/>
      <c r="G38" s="524"/>
      <c r="H38" s="524"/>
    </row>
    <row r="80" spans="1:1" s="1" customFormat="1" ht="12.75">
      <c r="A80" s="16" t="s">
        <v>17</v>
      </c>
    </row>
  </sheetData>
  <mergeCells count="8">
    <mergeCell ref="A38:H38"/>
    <mergeCell ref="A2:I2"/>
    <mergeCell ref="A4:A5"/>
    <mergeCell ref="B4:B5"/>
    <mergeCell ref="C4:F4"/>
    <mergeCell ref="G4:G5"/>
    <mergeCell ref="H4:H5"/>
    <mergeCell ref="I4:I5"/>
  </mergeCells>
  <pageMargins left="0.78740157480314965" right="0.70866141732283472" top="0.74803149606299213" bottom="0.74803149606299213" header="0.31496062992125984" footer="0.31496062992125984"/>
  <pageSetup paperSize="9" scale="80" orientation="portrait" verticalDpi="0" r:id="rId1"/>
</worksheet>
</file>

<file path=xl/worksheets/sheet59.xml><?xml version="1.0" encoding="utf-8"?>
<worksheet xmlns="http://schemas.openxmlformats.org/spreadsheetml/2006/main" xmlns:r="http://schemas.openxmlformats.org/officeDocument/2006/relationships">
  <sheetPr>
    <tabColor rgb="FF7030A0"/>
  </sheetPr>
  <dimension ref="A2:H106"/>
  <sheetViews>
    <sheetView zoomScale="85" zoomScaleNormal="85" workbookViewId="0">
      <selection activeCell="E20" sqref="E20"/>
    </sheetView>
  </sheetViews>
  <sheetFormatPr defaultColWidth="10.75" defaultRowHeight="12.75"/>
  <cols>
    <col min="1" max="1" width="6" style="1" customWidth="1"/>
    <col min="2" max="2" width="40.75" style="1" customWidth="1"/>
    <col min="3" max="7" width="12.875" style="1" customWidth="1"/>
    <col min="8" max="8" width="15" style="1" customWidth="1"/>
    <col min="9" max="16384" width="10.75" style="1"/>
  </cols>
  <sheetData>
    <row r="2" spans="1:8">
      <c r="A2" s="278" t="s">
        <v>1078</v>
      </c>
      <c r="B2" s="278"/>
      <c r="C2" s="278"/>
      <c r="D2" s="278"/>
      <c r="E2" s="278"/>
      <c r="F2" s="278"/>
      <c r="G2" s="278"/>
      <c r="H2" s="278"/>
    </row>
    <row r="3" spans="1:8" ht="13.5" customHeight="1">
      <c r="A3" s="278"/>
      <c r="B3" s="278"/>
      <c r="C3" s="278"/>
      <c r="D3" s="278"/>
      <c r="E3" s="278"/>
      <c r="F3" s="278"/>
      <c r="G3" s="278"/>
      <c r="H3" s="442" t="s">
        <v>0</v>
      </c>
    </row>
    <row r="4" spans="1:8" ht="22.5" customHeight="1">
      <c r="A4" s="545" t="s">
        <v>1</v>
      </c>
      <c r="B4" s="545" t="s">
        <v>2</v>
      </c>
      <c r="C4" s="545" t="s">
        <v>807</v>
      </c>
      <c r="D4" s="545"/>
      <c r="E4" s="545"/>
      <c r="F4" s="408"/>
      <c r="G4" s="545" t="s">
        <v>808</v>
      </c>
      <c r="H4" s="545" t="s">
        <v>335</v>
      </c>
    </row>
    <row r="5" spans="1:8" ht="61.5" customHeight="1">
      <c r="A5" s="545"/>
      <c r="B5" s="545"/>
      <c r="C5" s="84" t="s">
        <v>809</v>
      </c>
      <c r="D5" s="84" t="s">
        <v>810</v>
      </c>
      <c r="E5" s="84" t="s">
        <v>811</v>
      </c>
      <c r="F5" s="84" t="s">
        <v>812</v>
      </c>
      <c r="G5" s="545"/>
      <c r="H5" s="545"/>
    </row>
    <row r="6" spans="1:8" s="36" customFormat="1" ht="11.25">
      <c r="A6" s="455">
        <v>1</v>
      </c>
      <c r="B6" s="455">
        <v>2</v>
      </c>
      <c r="C6" s="455">
        <v>3</v>
      </c>
      <c r="D6" s="455">
        <v>4</v>
      </c>
      <c r="E6" s="455">
        <v>5</v>
      </c>
      <c r="F6" s="455">
        <v>6</v>
      </c>
      <c r="G6" s="455">
        <v>7</v>
      </c>
      <c r="H6" s="455">
        <v>8</v>
      </c>
    </row>
    <row r="7" spans="1:8" ht="18" customHeight="1">
      <c r="A7" s="366"/>
      <c r="B7" s="330" t="s">
        <v>813</v>
      </c>
      <c r="C7" s="15"/>
      <c r="D7" s="15"/>
      <c r="E7" s="15"/>
      <c r="F7" s="15"/>
      <c r="G7" s="15"/>
      <c r="H7" s="15"/>
    </row>
    <row r="8" spans="1:8" ht="18" customHeight="1">
      <c r="A8" s="147">
        <v>1</v>
      </c>
      <c r="B8" s="330" t="s">
        <v>814</v>
      </c>
      <c r="C8" s="241">
        <v>252973.29364000005</v>
      </c>
      <c r="D8" s="241">
        <v>733857.94931000005</v>
      </c>
      <c r="E8" s="279">
        <v>0</v>
      </c>
      <c r="F8" s="241">
        <v>744526.67128000001</v>
      </c>
      <c r="G8" s="241">
        <v>344.32417999999501</v>
      </c>
      <c r="H8" s="241">
        <v>1731702.2384100002</v>
      </c>
    </row>
    <row r="9" spans="1:8" ht="33.75" customHeight="1">
      <c r="A9" s="147">
        <v>2</v>
      </c>
      <c r="B9" s="330" t="s">
        <v>815</v>
      </c>
      <c r="C9" s="279">
        <v>0</v>
      </c>
      <c r="D9" s="279">
        <v>0</v>
      </c>
      <c r="E9" s="279">
        <v>0</v>
      </c>
      <c r="F9" s="279">
        <v>0</v>
      </c>
      <c r="G9" s="279">
        <v>0</v>
      </c>
      <c r="H9" s="279">
        <v>0</v>
      </c>
    </row>
    <row r="10" spans="1:8" ht="18" customHeight="1">
      <c r="A10" s="147">
        <v>3</v>
      </c>
      <c r="B10" s="330" t="s">
        <v>816</v>
      </c>
      <c r="C10" s="241">
        <v>252973.29364000005</v>
      </c>
      <c r="D10" s="241">
        <v>733857.94931000005</v>
      </c>
      <c r="E10" s="279">
        <v>0</v>
      </c>
      <c r="F10" s="241">
        <v>744526.67128000001</v>
      </c>
      <c r="G10" s="241">
        <v>344.32417999999501</v>
      </c>
      <c r="H10" s="241">
        <v>1731702.2384100002</v>
      </c>
    </row>
    <row r="11" spans="1:8" ht="18" customHeight="1">
      <c r="A11" s="147">
        <v>4</v>
      </c>
      <c r="B11" s="330" t="s">
        <v>817</v>
      </c>
      <c r="C11" s="241"/>
      <c r="D11" s="241"/>
      <c r="E11" s="279">
        <v>0</v>
      </c>
      <c r="F11" s="241"/>
      <c r="G11" s="241"/>
      <c r="H11" s="241"/>
    </row>
    <row r="12" spans="1:8" ht="18" customHeight="1">
      <c r="A12" s="147">
        <v>5</v>
      </c>
      <c r="B12" s="330" t="s">
        <v>818</v>
      </c>
      <c r="C12" s="241"/>
      <c r="D12" s="241"/>
      <c r="E12" s="279">
        <v>0</v>
      </c>
      <c r="F12" s="241"/>
      <c r="G12" s="241">
        <v>65109.614020000001</v>
      </c>
      <c r="H12" s="241">
        <v>65109.614020000001</v>
      </c>
    </row>
    <row r="13" spans="1:8" ht="18" customHeight="1">
      <c r="A13" s="147">
        <v>6</v>
      </c>
      <c r="B13" s="366" t="s">
        <v>480</v>
      </c>
      <c r="C13" s="241">
        <v>252973.29364000005</v>
      </c>
      <c r="D13" s="241">
        <v>733857.94931000005</v>
      </c>
      <c r="E13" s="279">
        <v>0</v>
      </c>
      <c r="F13" s="241">
        <v>744526.67128000001</v>
      </c>
      <c r="G13" s="241">
        <v>65453.938199999997</v>
      </c>
      <c r="H13" s="241">
        <v>1796811.8524300002</v>
      </c>
    </row>
    <row r="14" spans="1:8" ht="18" customHeight="1">
      <c r="A14" s="147"/>
      <c r="B14" s="330" t="s">
        <v>819</v>
      </c>
      <c r="C14" s="241"/>
      <c r="D14" s="241"/>
      <c r="E14" s="279" t="s">
        <v>27</v>
      </c>
      <c r="F14" s="241"/>
      <c r="G14" s="241"/>
      <c r="H14" s="241"/>
    </row>
    <row r="15" spans="1:8" ht="18" customHeight="1">
      <c r="A15" s="147">
        <v>7</v>
      </c>
      <c r="B15" s="330" t="s">
        <v>820</v>
      </c>
      <c r="C15" s="241">
        <v>276151.60527</v>
      </c>
      <c r="D15" s="241">
        <v>918174.47126999998</v>
      </c>
      <c r="E15" s="279">
        <v>0</v>
      </c>
      <c r="F15" s="241">
        <v>411409.39078999998</v>
      </c>
      <c r="G15" s="241">
        <v>3688.48828</v>
      </c>
      <c r="H15" s="241">
        <v>1609423.9556099998</v>
      </c>
    </row>
    <row r="16" spans="1:8" ht="18" customHeight="1">
      <c r="A16" s="147">
        <v>8</v>
      </c>
      <c r="B16" s="330" t="s">
        <v>491</v>
      </c>
      <c r="C16" s="241"/>
      <c r="D16" s="241"/>
      <c r="E16" s="279">
        <v>0</v>
      </c>
      <c r="F16" s="241"/>
      <c r="G16" s="241"/>
      <c r="H16" s="241"/>
    </row>
    <row r="17" spans="1:8" ht="18" customHeight="1">
      <c r="A17" s="147">
        <v>9</v>
      </c>
      <c r="B17" s="330" t="s">
        <v>821</v>
      </c>
      <c r="C17" s="241">
        <v>276151.60527</v>
      </c>
      <c r="D17" s="241">
        <v>919630.47126999998</v>
      </c>
      <c r="E17" s="279">
        <v>0</v>
      </c>
      <c r="F17" s="241">
        <v>411409.39078999998</v>
      </c>
      <c r="G17" s="241">
        <v>2232.48828</v>
      </c>
      <c r="H17" s="241">
        <v>1609423.9556099998</v>
      </c>
    </row>
    <row r="18" spans="1:8" ht="18" customHeight="1">
      <c r="A18" s="147">
        <v>10</v>
      </c>
      <c r="B18" s="330" t="s">
        <v>822</v>
      </c>
      <c r="C18" s="241"/>
      <c r="D18" s="241"/>
      <c r="E18" s="279">
        <v>0</v>
      </c>
      <c r="F18" s="241"/>
      <c r="G18" s="241"/>
      <c r="H18" s="241"/>
    </row>
    <row r="19" spans="1:8" ht="18" customHeight="1">
      <c r="A19" s="147">
        <v>11</v>
      </c>
      <c r="B19" s="330" t="s">
        <v>823</v>
      </c>
      <c r="C19" s="241">
        <v>276151.60527</v>
      </c>
      <c r="D19" s="241">
        <v>919630.47126999998</v>
      </c>
      <c r="E19" s="279">
        <v>0</v>
      </c>
      <c r="F19" s="241">
        <v>411409.39078999998</v>
      </c>
      <c r="G19" s="241">
        <v>2232.48828</v>
      </c>
      <c r="H19" s="241">
        <v>1609423.9556099998</v>
      </c>
    </row>
    <row r="20" spans="1:8" ht="18" customHeight="1">
      <c r="A20" s="147"/>
      <c r="B20" s="330" t="s">
        <v>824</v>
      </c>
      <c r="C20" s="241"/>
      <c r="D20" s="241"/>
      <c r="E20" s="279" t="s">
        <v>27</v>
      </c>
      <c r="F20" s="241"/>
      <c r="G20" s="241"/>
      <c r="H20" s="241"/>
    </row>
    <row r="21" spans="1:8" ht="18" customHeight="1">
      <c r="A21" s="147">
        <v>12</v>
      </c>
      <c r="B21" s="330" t="s">
        <v>825</v>
      </c>
      <c r="C21" s="279">
        <v>0</v>
      </c>
      <c r="D21" s="279">
        <v>0</v>
      </c>
      <c r="E21" s="279">
        <v>0</v>
      </c>
      <c r="F21" s="279">
        <v>0</v>
      </c>
      <c r="G21" s="241">
        <v>12224</v>
      </c>
      <c r="H21" s="241">
        <v>12224</v>
      </c>
    </row>
    <row r="22" spans="1:8" ht="18" customHeight="1">
      <c r="A22" s="147">
        <v>13</v>
      </c>
      <c r="B22" s="330" t="s">
        <v>826</v>
      </c>
      <c r="C22" s="279">
        <v>0</v>
      </c>
      <c r="D22" s="279">
        <v>0</v>
      </c>
      <c r="E22" s="279">
        <v>0</v>
      </c>
      <c r="F22" s="279">
        <v>0</v>
      </c>
      <c r="G22" s="241">
        <v>-11629</v>
      </c>
      <c r="H22" s="241">
        <v>-11629</v>
      </c>
    </row>
    <row r="23" spans="1:8" ht="18" customHeight="1">
      <c r="A23" s="147">
        <v>14</v>
      </c>
      <c r="B23" s="330" t="s">
        <v>827</v>
      </c>
      <c r="C23" s="279">
        <v>0</v>
      </c>
      <c r="D23" s="279">
        <v>0</v>
      </c>
      <c r="E23" s="279">
        <v>0</v>
      </c>
      <c r="F23" s="279">
        <v>0</v>
      </c>
      <c r="G23" s="279">
        <v>0</v>
      </c>
      <c r="H23" s="279">
        <v>0</v>
      </c>
    </row>
    <row r="24" spans="1:8" ht="36.75" customHeight="1">
      <c r="A24" s="147">
        <v>15</v>
      </c>
      <c r="B24" s="330" t="s">
        <v>828</v>
      </c>
      <c r="C24" s="279">
        <v>0</v>
      </c>
      <c r="D24" s="279">
        <v>0</v>
      </c>
      <c r="E24" s="279">
        <v>0</v>
      </c>
      <c r="F24" s="279">
        <v>0</v>
      </c>
      <c r="G24" s="279">
        <v>0</v>
      </c>
      <c r="H24" s="279">
        <v>0</v>
      </c>
    </row>
    <row r="25" spans="1:8" ht="33.75" customHeight="1">
      <c r="A25" s="147">
        <v>16</v>
      </c>
      <c r="B25" s="330" t="s">
        <v>829</v>
      </c>
      <c r="C25" s="279">
        <v>0</v>
      </c>
      <c r="D25" s="279">
        <v>0</v>
      </c>
      <c r="E25" s="279">
        <v>0</v>
      </c>
      <c r="F25" s="279">
        <v>0</v>
      </c>
      <c r="G25" s="279">
        <v>0</v>
      </c>
      <c r="H25" s="279">
        <v>0</v>
      </c>
    </row>
    <row r="26" spans="1:8" ht="19.5" customHeight="1">
      <c r="B26" s="2"/>
      <c r="C26" s="2"/>
      <c r="D26" s="2"/>
      <c r="E26" s="2"/>
      <c r="F26" s="2"/>
      <c r="G26" s="2"/>
      <c r="H26" s="2"/>
    </row>
    <row r="27" spans="1:8" hidden="1">
      <c r="B27" s="2"/>
      <c r="C27" s="2"/>
      <c r="D27" s="2"/>
      <c r="E27" s="2"/>
      <c r="F27" s="2"/>
      <c r="G27" s="2"/>
      <c r="H27" s="2"/>
    </row>
    <row r="28" spans="1:8" ht="105.75" customHeight="1">
      <c r="A28" s="2"/>
      <c r="B28" s="2"/>
      <c r="C28" s="2"/>
      <c r="D28" s="2"/>
      <c r="E28" s="2"/>
      <c r="F28" s="2"/>
      <c r="G28" s="2"/>
      <c r="H28" s="2"/>
    </row>
    <row r="29" spans="1:8">
      <c r="A29" s="2"/>
      <c r="B29" s="2"/>
      <c r="C29" s="2"/>
      <c r="D29" s="2"/>
      <c r="E29" s="2"/>
      <c r="F29" s="2"/>
      <c r="G29" s="2"/>
      <c r="H29" s="2"/>
    </row>
    <row r="30" spans="1:8">
      <c r="A30" s="2"/>
      <c r="B30" s="2"/>
      <c r="C30" s="2"/>
      <c r="D30" s="2"/>
      <c r="E30" s="2"/>
      <c r="F30" s="2"/>
      <c r="G30" s="2"/>
      <c r="H30" s="2"/>
    </row>
    <row r="31" spans="1:8">
      <c r="A31" s="2"/>
      <c r="B31" s="2"/>
      <c r="C31" s="2"/>
      <c r="D31" s="2"/>
      <c r="E31" s="2"/>
      <c r="F31" s="2"/>
      <c r="G31" s="2"/>
      <c r="H31" s="2"/>
    </row>
    <row r="106" spans="1:1">
      <c r="A106" s="16" t="s">
        <v>17</v>
      </c>
    </row>
  </sheetData>
  <sheetProtection selectLockedCells="1" selectUnlockedCells="1"/>
  <mergeCells count="5">
    <mergeCell ref="A4:A5"/>
    <mergeCell ref="B4:B5"/>
    <mergeCell ref="C4:E4"/>
    <mergeCell ref="G4:G5"/>
    <mergeCell ref="H4:H5"/>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7030A0"/>
  </sheetPr>
  <dimension ref="A1:I135"/>
  <sheetViews>
    <sheetView topLeftCell="A5" zoomScale="75" zoomScaleNormal="75" workbookViewId="0">
      <selection activeCell="E9" sqref="E9:E10"/>
    </sheetView>
  </sheetViews>
  <sheetFormatPr defaultRowHeight="12.75"/>
  <cols>
    <col min="1" max="1" width="41.5" style="2" customWidth="1"/>
    <col min="2" max="5" width="10.75" style="2" customWidth="1"/>
    <col min="6" max="6" width="12.25" style="2" customWidth="1"/>
    <col min="7" max="7" width="11.75" style="2" customWidth="1"/>
    <col min="8" max="8" width="15.5" style="2" customWidth="1"/>
    <col min="9" max="9" width="13.25" style="2" customWidth="1"/>
    <col min="10" max="16384" width="9" style="2"/>
  </cols>
  <sheetData>
    <row r="1" spans="1:9" ht="66" customHeight="1">
      <c r="A1" s="125"/>
      <c r="B1" s="504" t="s">
        <v>1124</v>
      </c>
      <c r="C1" s="504"/>
      <c r="D1" s="504"/>
      <c r="E1" s="504"/>
      <c r="F1" s="504"/>
      <c r="G1" s="125"/>
      <c r="H1" s="125"/>
      <c r="I1" s="126"/>
    </row>
    <row r="2" spans="1:9" ht="32.25" customHeight="1">
      <c r="A2" s="505"/>
      <c r="B2" s="505"/>
      <c r="C2" s="505"/>
      <c r="D2" s="505"/>
      <c r="E2" s="505"/>
      <c r="F2" s="505"/>
      <c r="G2" s="125"/>
      <c r="H2" s="125"/>
      <c r="I2" s="126"/>
    </row>
    <row r="3" spans="1:9" ht="24.75" customHeight="1">
      <c r="A3" s="126"/>
      <c r="B3" s="127"/>
      <c r="C3" s="128"/>
      <c r="D3" s="128"/>
      <c r="E3" s="126"/>
      <c r="F3" s="126"/>
      <c r="G3" s="126"/>
      <c r="H3" s="126"/>
      <c r="I3" s="129" t="s">
        <v>0</v>
      </c>
    </row>
    <row r="4" spans="1:9" ht="20.25" customHeight="1">
      <c r="A4" s="502" t="s">
        <v>30</v>
      </c>
      <c r="B4" s="502" t="s">
        <v>126</v>
      </c>
      <c r="C4" s="506" t="s">
        <v>296</v>
      </c>
      <c r="D4" s="507"/>
      <c r="E4" s="507"/>
      <c r="F4" s="507"/>
      <c r="G4" s="508"/>
      <c r="H4" s="502" t="s">
        <v>297</v>
      </c>
      <c r="I4" s="502" t="s">
        <v>298</v>
      </c>
    </row>
    <row r="5" spans="1:9" ht="65.25" customHeight="1">
      <c r="A5" s="503"/>
      <c r="B5" s="503"/>
      <c r="C5" s="381" t="s">
        <v>299</v>
      </c>
      <c r="D5" s="381" t="s">
        <v>300</v>
      </c>
      <c r="E5" s="381" t="s">
        <v>301</v>
      </c>
      <c r="F5" s="381" t="s">
        <v>302</v>
      </c>
      <c r="G5" s="381" t="s">
        <v>303</v>
      </c>
      <c r="H5" s="503"/>
      <c r="I5" s="503"/>
    </row>
    <row r="6" spans="1:9" s="419" customFormat="1" ht="11.25">
      <c r="A6" s="418">
        <v>1</v>
      </c>
      <c r="B6" s="418">
        <v>2</v>
      </c>
      <c r="C6" s="418">
        <v>3</v>
      </c>
      <c r="D6" s="418">
        <v>4</v>
      </c>
      <c r="E6" s="418">
        <v>5</v>
      </c>
      <c r="F6" s="418">
        <v>6</v>
      </c>
      <c r="G6" s="418">
        <v>7</v>
      </c>
      <c r="H6" s="418">
        <v>8</v>
      </c>
      <c r="I6" s="418">
        <v>9</v>
      </c>
    </row>
    <row r="7" spans="1:9" ht="19.5" customHeight="1">
      <c r="A7" s="200" t="s">
        <v>164</v>
      </c>
      <c r="B7" s="381"/>
      <c r="C7" s="241">
        <v>125601</v>
      </c>
      <c r="D7" s="393">
        <v>0</v>
      </c>
      <c r="E7" s="241">
        <v>15139</v>
      </c>
      <c r="F7" s="241">
        <v>38189</v>
      </c>
      <c r="G7" s="241">
        <v>178929</v>
      </c>
      <c r="H7" s="393">
        <v>0</v>
      </c>
      <c r="I7" s="241">
        <v>178929</v>
      </c>
    </row>
    <row r="8" spans="1:9" ht="54" customHeight="1">
      <c r="A8" s="200" t="s">
        <v>304</v>
      </c>
      <c r="B8" s="381"/>
      <c r="C8" s="241">
        <v>-41</v>
      </c>
      <c r="D8" s="241">
        <v>41</v>
      </c>
      <c r="E8" s="393">
        <v>0</v>
      </c>
      <c r="F8" s="393">
        <v>0</v>
      </c>
      <c r="G8" s="393">
        <v>0</v>
      </c>
      <c r="H8" s="393">
        <v>0</v>
      </c>
      <c r="I8" s="393">
        <v>0</v>
      </c>
    </row>
    <row r="9" spans="1:9" ht="23.25" customHeight="1">
      <c r="A9" s="200" t="s">
        <v>305</v>
      </c>
      <c r="B9" s="381"/>
      <c r="C9" s="241">
        <v>125560</v>
      </c>
      <c r="D9" s="241">
        <v>41</v>
      </c>
      <c r="E9" s="241">
        <v>15139</v>
      </c>
      <c r="F9" s="241">
        <v>38189</v>
      </c>
      <c r="G9" s="241">
        <v>178929</v>
      </c>
      <c r="H9" s="393">
        <v>0</v>
      </c>
      <c r="I9" s="241">
        <v>178929</v>
      </c>
    </row>
    <row r="10" spans="1:9" ht="17.100000000000001" customHeight="1">
      <c r="A10" s="200" t="s">
        <v>306</v>
      </c>
      <c r="B10" s="381"/>
      <c r="C10" s="393">
        <v>0</v>
      </c>
      <c r="D10" s="393">
        <v>0</v>
      </c>
      <c r="E10" s="241">
        <v>14224</v>
      </c>
      <c r="F10" s="241">
        <f>F20+F21</f>
        <v>-8735</v>
      </c>
      <c r="G10" s="241">
        <v>5489</v>
      </c>
      <c r="H10" s="393">
        <v>0</v>
      </c>
      <c r="I10" s="241">
        <v>5489</v>
      </c>
    </row>
    <row r="11" spans="1:9" ht="17.100000000000001" customHeight="1">
      <c r="A11" s="200" t="s">
        <v>307</v>
      </c>
      <c r="B11" s="381"/>
      <c r="C11" s="393">
        <v>0</v>
      </c>
      <c r="D11" s="393">
        <v>0</v>
      </c>
      <c r="E11" s="393">
        <v>0</v>
      </c>
      <c r="F11" s="393">
        <v>0</v>
      </c>
      <c r="G11" s="393">
        <v>0</v>
      </c>
      <c r="H11" s="393">
        <v>0</v>
      </c>
      <c r="I11" s="393">
        <v>0</v>
      </c>
    </row>
    <row r="12" spans="1:9" ht="17.100000000000001" customHeight="1">
      <c r="A12" s="200" t="s">
        <v>308</v>
      </c>
      <c r="B12" s="381"/>
      <c r="C12" s="393">
        <v>0</v>
      </c>
      <c r="D12" s="393">
        <v>0</v>
      </c>
      <c r="E12" s="393">
        <v>0</v>
      </c>
      <c r="F12" s="393">
        <v>0</v>
      </c>
      <c r="G12" s="393">
        <v>0</v>
      </c>
      <c r="H12" s="393">
        <v>0</v>
      </c>
      <c r="I12" s="393">
        <v>0</v>
      </c>
    </row>
    <row r="13" spans="1:9" ht="17.100000000000001" customHeight="1">
      <c r="A13" s="200" t="s">
        <v>309</v>
      </c>
      <c r="B13" s="381"/>
      <c r="C13" s="393">
        <v>0</v>
      </c>
      <c r="D13" s="393">
        <v>0</v>
      </c>
      <c r="E13" s="393">
        <v>0</v>
      </c>
      <c r="F13" s="393">
        <v>0</v>
      </c>
      <c r="G13" s="393">
        <v>0</v>
      </c>
      <c r="H13" s="393">
        <v>0</v>
      </c>
      <c r="I13" s="393">
        <v>0</v>
      </c>
    </row>
    <row r="14" spans="1:9" ht="17.100000000000001" customHeight="1">
      <c r="A14" s="200" t="s">
        <v>310</v>
      </c>
      <c r="B14" s="381"/>
      <c r="C14" s="393">
        <v>0</v>
      </c>
      <c r="D14" s="393">
        <v>0</v>
      </c>
      <c r="E14" s="393">
        <v>0</v>
      </c>
      <c r="F14" s="393">
        <v>0</v>
      </c>
      <c r="G14" s="393">
        <v>0</v>
      </c>
      <c r="H14" s="393">
        <v>0</v>
      </c>
      <c r="I14" s="393">
        <v>0</v>
      </c>
    </row>
    <row r="15" spans="1:9" ht="17.100000000000001" customHeight="1">
      <c r="A15" s="200" t="s">
        <v>311</v>
      </c>
      <c r="B15" s="381"/>
      <c r="C15" s="393">
        <v>0</v>
      </c>
      <c r="D15" s="393">
        <v>0</v>
      </c>
      <c r="E15" s="393">
        <v>0</v>
      </c>
      <c r="F15" s="393">
        <v>0</v>
      </c>
      <c r="G15" s="393">
        <v>0</v>
      </c>
      <c r="H15" s="393">
        <v>0</v>
      </c>
      <c r="I15" s="393">
        <v>0</v>
      </c>
    </row>
    <row r="16" spans="1:9" ht="17.100000000000001" customHeight="1">
      <c r="A16" s="200" t="s">
        <v>312</v>
      </c>
      <c r="B16" s="381"/>
      <c r="C16" s="393">
        <v>0</v>
      </c>
      <c r="D16" s="393">
        <v>0</v>
      </c>
      <c r="E16" s="393">
        <v>0</v>
      </c>
      <c r="F16" s="393">
        <v>0</v>
      </c>
      <c r="G16" s="393">
        <v>0</v>
      </c>
      <c r="H16" s="393">
        <v>0</v>
      </c>
      <c r="I16" s="393">
        <v>0</v>
      </c>
    </row>
    <row r="17" spans="1:9" ht="17.100000000000001" customHeight="1">
      <c r="A17" s="200" t="s">
        <v>313</v>
      </c>
      <c r="B17" s="381"/>
      <c r="C17" s="393">
        <v>0</v>
      </c>
      <c r="D17" s="393">
        <v>0</v>
      </c>
      <c r="E17" s="393">
        <v>0</v>
      </c>
      <c r="F17" s="393">
        <v>0</v>
      </c>
      <c r="G17" s="393">
        <v>0</v>
      </c>
      <c r="H17" s="393">
        <v>0</v>
      </c>
      <c r="I17" s="393">
        <v>0</v>
      </c>
    </row>
    <row r="18" spans="1:9" ht="17.100000000000001" customHeight="1">
      <c r="A18" s="200" t="s">
        <v>314</v>
      </c>
      <c r="C18" s="393">
        <v>0</v>
      </c>
      <c r="D18" s="393">
        <v>0</v>
      </c>
      <c r="E18" s="393">
        <v>0</v>
      </c>
      <c r="F18" s="393">
        <v>0</v>
      </c>
      <c r="G18" s="393">
        <v>0</v>
      </c>
      <c r="H18" s="393">
        <v>0</v>
      </c>
      <c r="I18" s="393">
        <v>0</v>
      </c>
    </row>
    <row r="19" spans="1:9" ht="17.100000000000001" customHeight="1">
      <c r="A19" s="200" t="s">
        <v>315</v>
      </c>
      <c r="B19" s="214"/>
      <c r="C19" s="393">
        <v>0</v>
      </c>
      <c r="D19" s="393">
        <v>0</v>
      </c>
      <c r="E19" s="393">
        <v>0</v>
      </c>
      <c r="F19" s="393">
        <v>0</v>
      </c>
      <c r="G19" s="393">
        <v>0</v>
      </c>
      <c r="H19" s="393">
        <v>0</v>
      </c>
      <c r="I19" s="393">
        <v>0</v>
      </c>
    </row>
    <row r="20" spans="1:9" ht="33" customHeight="1">
      <c r="A20" s="200" t="s">
        <v>316</v>
      </c>
      <c r="B20" s="394"/>
      <c r="C20" s="393">
        <v>0</v>
      </c>
      <c r="D20" s="393">
        <v>0</v>
      </c>
      <c r="E20" s="241">
        <v>14224</v>
      </c>
      <c r="F20" s="241">
        <v>-14224</v>
      </c>
      <c r="G20" s="241" t="s">
        <v>32</v>
      </c>
      <c r="H20" s="393">
        <v>0</v>
      </c>
      <c r="I20" s="241" t="s">
        <v>32</v>
      </c>
    </row>
    <row r="21" spans="1:9" ht="17.25" customHeight="1">
      <c r="A21" s="200" t="s">
        <v>317</v>
      </c>
      <c r="B21" s="394" t="s">
        <v>27</v>
      </c>
      <c r="C21" s="393">
        <v>0</v>
      </c>
      <c r="D21" s="393">
        <v>0</v>
      </c>
      <c r="E21" s="241" t="s">
        <v>32</v>
      </c>
      <c r="F21" s="241">
        <v>5489</v>
      </c>
      <c r="G21" s="241">
        <v>5489</v>
      </c>
      <c r="H21" s="393">
        <v>0</v>
      </c>
      <c r="I21" s="241">
        <v>5489</v>
      </c>
    </row>
    <row r="22" spans="1:9" ht="24.75" customHeight="1">
      <c r="A22" s="200" t="s">
        <v>318</v>
      </c>
      <c r="B22" s="381"/>
      <c r="C22" s="241">
        <v>125560</v>
      </c>
      <c r="D22" s="241">
        <v>41</v>
      </c>
      <c r="E22" s="241">
        <v>29363</v>
      </c>
      <c r="F22" s="241">
        <f>F9+F10</f>
        <v>29454</v>
      </c>
      <c r="G22" s="241">
        <f t="shared" ref="G22:I22" si="0">G9+G10</f>
        <v>184418</v>
      </c>
      <c r="H22" s="393">
        <v>0</v>
      </c>
      <c r="I22" s="241">
        <f t="shared" si="0"/>
        <v>184418</v>
      </c>
    </row>
    <row r="23" spans="1:9" ht="24.75" customHeight="1">
      <c r="A23" s="200" t="s">
        <v>209</v>
      </c>
      <c r="B23" s="381"/>
      <c r="C23" s="393">
        <v>0</v>
      </c>
      <c r="D23" s="393">
        <v>0</v>
      </c>
      <c r="E23" s="393">
        <v>0</v>
      </c>
      <c r="F23" s="393">
        <v>0</v>
      </c>
      <c r="G23" s="393">
        <v>0</v>
      </c>
      <c r="H23" s="393">
        <v>0</v>
      </c>
      <c r="I23" s="393">
        <v>0</v>
      </c>
    </row>
    <row r="24" spans="1:9" ht="19.5" customHeight="1">
      <c r="A24" s="200" t="s">
        <v>319</v>
      </c>
      <c r="B24" s="381"/>
      <c r="C24" s="393">
        <v>0</v>
      </c>
      <c r="D24" s="393">
        <v>0</v>
      </c>
      <c r="E24" s="393">
        <v>0</v>
      </c>
      <c r="F24" s="393">
        <v>0</v>
      </c>
      <c r="G24" s="393">
        <v>0</v>
      </c>
      <c r="H24" s="393">
        <v>0</v>
      </c>
      <c r="I24" s="393">
        <v>0</v>
      </c>
    </row>
    <row r="25" spans="1:9" ht="45" customHeight="1">
      <c r="A25" s="200" t="s">
        <v>304</v>
      </c>
      <c r="B25" s="381"/>
      <c r="C25" s="393">
        <v>0</v>
      </c>
      <c r="D25" s="393">
        <v>0</v>
      </c>
      <c r="E25" s="393">
        <v>0</v>
      </c>
      <c r="F25" s="393">
        <v>0</v>
      </c>
      <c r="G25" s="393">
        <v>0</v>
      </c>
      <c r="H25" s="393">
        <v>0</v>
      </c>
      <c r="I25" s="393">
        <v>0</v>
      </c>
    </row>
    <row r="26" spans="1:9" ht="19.5" customHeight="1">
      <c r="A26" s="200" t="s">
        <v>320</v>
      </c>
      <c r="B26" s="381"/>
      <c r="C26" s="241">
        <v>125560</v>
      </c>
      <c r="D26" s="241">
        <v>41</v>
      </c>
      <c r="E26" s="241">
        <v>29363</v>
      </c>
      <c r="F26" s="241">
        <f>F22</f>
        <v>29454</v>
      </c>
      <c r="G26" s="241">
        <f t="shared" ref="G26:I26" si="1">G22</f>
        <v>184418</v>
      </c>
      <c r="H26" s="393">
        <v>0</v>
      </c>
      <c r="I26" s="241">
        <f t="shared" si="1"/>
        <v>184418</v>
      </c>
    </row>
    <row r="27" spans="1:9" ht="18.75" customHeight="1">
      <c r="A27" s="200" t="s">
        <v>306</v>
      </c>
      <c r="B27" s="381"/>
      <c r="C27" s="393">
        <v>0</v>
      </c>
      <c r="D27" s="393">
        <v>0</v>
      </c>
      <c r="E27" s="241">
        <v>2762</v>
      </c>
      <c r="F27" s="241">
        <f>F37+F38</f>
        <v>-2484</v>
      </c>
      <c r="G27" s="241">
        <f t="shared" ref="G27:I27" si="2">G37+G38</f>
        <v>278</v>
      </c>
      <c r="H27" s="393">
        <v>0</v>
      </c>
      <c r="I27" s="241">
        <f t="shared" si="2"/>
        <v>278</v>
      </c>
    </row>
    <row r="28" spans="1:9" ht="20.25" customHeight="1">
      <c r="A28" s="200" t="s">
        <v>321</v>
      </c>
      <c r="B28" s="381"/>
      <c r="C28" s="393">
        <v>0</v>
      </c>
      <c r="D28" s="393">
        <v>0</v>
      </c>
      <c r="E28" s="393">
        <v>0</v>
      </c>
      <c r="F28" s="393">
        <v>0</v>
      </c>
      <c r="G28" s="393">
        <v>0</v>
      </c>
      <c r="H28" s="393">
        <v>0</v>
      </c>
      <c r="I28" s="393">
        <v>0</v>
      </c>
    </row>
    <row r="29" spans="1:9" ht="17.100000000000001" customHeight="1">
      <c r="A29" s="200" t="s">
        <v>322</v>
      </c>
      <c r="B29" s="381"/>
      <c r="C29" s="393">
        <v>0</v>
      </c>
      <c r="D29" s="393">
        <v>0</v>
      </c>
      <c r="E29" s="393">
        <v>0</v>
      </c>
      <c r="F29" s="393">
        <v>0</v>
      </c>
      <c r="G29" s="393">
        <v>0</v>
      </c>
      <c r="H29" s="393">
        <v>0</v>
      </c>
      <c r="I29" s="393">
        <v>0</v>
      </c>
    </row>
    <row r="30" spans="1:9" ht="17.100000000000001" customHeight="1">
      <c r="A30" s="200" t="s">
        <v>323</v>
      </c>
      <c r="B30" s="381"/>
      <c r="C30" s="393">
        <v>0</v>
      </c>
      <c r="D30" s="393">
        <v>0</v>
      </c>
      <c r="E30" s="393">
        <v>0</v>
      </c>
      <c r="F30" s="393">
        <v>0</v>
      </c>
      <c r="G30" s="393">
        <v>0</v>
      </c>
      <c r="H30" s="393">
        <v>0</v>
      </c>
      <c r="I30" s="393">
        <v>0</v>
      </c>
    </row>
    <row r="31" spans="1:9" ht="17.100000000000001" customHeight="1">
      <c r="A31" s="200" t="s">
        <v>324</v>
      </c>
      <c r="B31" s="381"/>
      <c r="C31" s="393">
        <v>0</v>
      </c>
      <c r="D31" s="393">
        <v>0</v>
      </c>
      <c r="E31" s="393">
        <v>0</v>
      </c>
      <c r="F31" s="393">
        <v>0</v>
      </c>
      <c r="G31" s="393">
        <v>0</v>
      </c>
      <c r="H31" s="393">
        <v>0</v>
      </c>
      <c r="I31" s="393">
        <v>0</v>
      </c>
    </row>
    <row r="32" spans="1:9" ht="17.100000000000001" customHeight="1">
      <c r="A32" s="200" t="s">
        <v>311</v>
      </c>
      <c r="B32" s="381"/>
      <c r="C32" s="393">
        <v>0</v>
      </c>
      <c r="D32" s="393">
        <v>0</v>
      </c>
      <c r="E32" s="393">
        <v>0</v>
      </c>
      <c r="F32" s="393">
        <v>0</v>
      </c>
      <c r="G32" s="393">
        <v>0</v>
      </c>
      <c r="H32" s="393">
        <v>0</v>
      </c>
      <c r="I32" s="393">
        <v>0</v>
      </c>
    </row>
    <row r="33" spans="1:9" ht="17.100000000000001" customHeight="1">
      <c r="A33" s="200" t="s">
        <v>312</v>
      </c>
      <c r="B33" s="381"/>
      <c r="C33" s="393">
        <v>0</v>
      </c>
      <c r="D33" s="393">
        <v>0</v>
      </c>
      <c r="E33" s="393">
        <v>0</v>
      </c>
      <c r="F33" s="393">
        <v>0</v>
      </c>
      <c r="G33" s="393">
        <v>0</v>
      </c>
      <c r="H33" s="393">
        <v>0</v>
      </c>
      <c r="I33" s="393">
        <v>0</v>
      </c>
    </row>
    <row r="34" spans="1:9" ht="17.100000000000001" customHeight="1">
      <c r="A34" s="200" t="s">
        <v>313</v>
      </c>
      <c r="B34" s="381"/>
      <c r="C34" s="393">
        <v>0</v>
      </c>
      <c r="D34" s="393">
        <v>0</v>
      </c>
      <c r="E34" s="393">
        <v>0</v>
      </c>
      <c r="F34" s="393">
        <v>0</v>
      </c>
      <c r="G34" s="393">
        <v>0</v>
      </c>
      <c r="H34" s="393">
        <v>0</v>
      </c>
      <c r="I34" s="393">
        <v>0</v>
      </c>
    </row>
    <row r="35" spans="1:9" ht="17.100000000000001" customHeight="1">
      <c r="A35" s="200" t="s">
        <v>325</v>
      </c>
      <c r="B35" s="381"/>
      <c r="C35" s="393">
        <v>0</v>
      </c>
      <c r="D35" s="393">
        <v>0</v>
      </c>
      <c r="E35" s="393">
        <v>0</v>
      </c>
      <c r="F35" s="393">
        <v>0</v>
      </c>
      <c r="G35" s="393">
        <v>0</v>
      </c>
      <c r="H35" s="393">
        <v>0</v>
      </c>
      <c r="I35" s="393">
        <v>0</v>
      </c>
    </row>
    <row r="36" spans="1:9" ht="17.100000000000001" customHeight="1">
      <c r="A36" s="200" t="s">
        <v>315</v>
      </c>
      <c r="B36" s="381"/>
      <c r="C36" s="393">
        <v>0</v>
      </c>
      <c r="D36" s="393">
        <v>0</v>
      </c>
      <c r="E36" s="393">
        <v>0</v>
      </c>
      <c r="F36" s="393">
        <v>0</v>
      </c>
      <c r="G36" s="393">
        <v>0</v>
      </c>
      <c r="H36" s="393">
        <v>0</v>
      </c>
      <c r="I36" s="393">
        <v>0</v>
      </c>
    </row>
    <row r="37" spans="1:9" ht="34.5" customHeight="1">
      <c r="A37" s="200" t="s">
        <v>316</v>
      </c>
      <c r="B37" s="394"/>
      <c r="C37" s="393">
        <v>0</v>
      </c>
      <c r="D37" s="393">
        <v>0</v>
      </c>
      <c r="E37" s="241">
        <v>2762</v>
      </c>
      <c r="F37" s="241">
        <v>-2762</v>
      </c>
      <c r="G37" s="393">
        <v>0</v>
      </c>
      <c r="H37" s="393">
        <v>0</v>
      </c>
      <c r="I37" s="393">
        <v>0</v>
      </c>
    </row>
    <row r="38" spans="1:9" ht="17.100000000000001" customHeight="1">
      <c r="A38" s="200" t="s">
        <v>326</v>
      </c>
      <c r="B38" s="394" t="s">
        <v>27</v>
      </c>
      <c r="C38" s="393">
        <v>0</v>
      </c>
      <c r="D38" s="393">
        <v>0</v>
      </c>
      <c r="E38" s="393">
        <v>0</v>
      </c>
      <c r="F38" s="241">
        <v>278</v>
      </c>
      <c r="G38" s="241">
        <f>F38</f>
        <v>278</v>
      </c>
      <c r="H38" s="393">
        <v>0</v>
      </c>
      <c r="I38" s="241">
        <f>G38</f>
        <v>278</v>
      </c>
    </row>
    <row r="39" spans="1:9" ht="17.100000000000001" customHeight="1">
      <c r="A39" s="200" t="s">
        <v>327</v>
      </c>
      <c r="B39" s="381"/>
      <c r="C39" s="241">
        <v>125560</v>
      </c>
      <c r="D39" s="241">
        <v>41</v>
      </c>
      <c r="E39" s="241">
        <v>32125</v>
      </c>
      <c r="F39" s="241">
        <f>F26+F27</f>
        <v>26970</v>
      </c>
      <c r="G39" s="241">
        <f t="shared" ref="G39:I39" si="3">G26+G27</f>
        <v>184696</v>
      </c>
      <c r="H39" s="393">
        <v>0</v>
      </c>
      <c r="I39" s="241">
        <f t="shared" si="3"/>
        <v>184696</v>
      </c>
    </row>
    <row r="40" spans="1:9" ht="17.100000000000001" customHeight="1">
      <c r="A40" s="200" t="s">
        <v>209</v>
      </c>
      <c r="B40" s="381"/>
      <c r="C40" s="241"/>
      <c r="D40" s="241"/>
      <c r="E40" s="241"/>
      <c r="F40" s="241"/>
      <c r="G40" s="241" t="s">
        <v>27</v>
      </c>
      <c r="H40" s="393">
        <v>0</v>
      </c>
      <c r="I40" s="241" t="s">
        <v>27</v>
      </c>
    </row>
    <row r="41" spans="1:9" ht="17.100000000000001" customHeight="1">
      <c r="A41" s="200" t="s">
        <v>328</v>
      </c>
      <c r="B41" s="381"/>
      <c r="C41" s="241">
        <v>125560</v>
      </c>
      <c r="D41" s="241">
        <v>41</v>
      </c>
      <c r="E41" s="241">
        <f>E39</f>
        <v>32125</v>
      </c>
      <c r="F41" s="241">
        <f t="shared" ref="F41:I41" si="4">F39</f>
        <v>26970</v>
      </c>
      <c r="G41" s="241">
        <f t="shared" si="4"/>
        <v>184696</v>
      </c>
      <c r="H41" s="393">
        <v>0</v>
      </c>
      <c r="I41" s="241">
        <f t="shared" si="4"/>
        <v>184696</v>
      </c>
    </row>
    <row r="42" spans="1:9" ht="47.25" customHeight="1">
      <c r="A42" s="200" t="s">
        <v>304</v>
      </c>
      <c r="B42" s="381"/>
      <c r="C42" s="393">
        <v>0</v>
      </c>
      <c r="D42" s="393">
        <v>0</v>
      </c>
      <c r="E42" s="393">
        <v>0</v>
      </c>
      <c r="F42" s="393">
        <v>0</v>
      </c>
      <c r="G42" s="393">
        <v>0</v>
      </c>
      <c r="H42" s="393">
        <v>0</v>
      </c>
      <c r="I42" s="393">
        <v>0</v>
      </c>
    </row>
    <row r="43" spans="1:9" ht="17.100000000000001" customHeight="1">
      <c r="A43" s="200" t="s">
        <v>329</v>
      </c>
      <c r="B43" s="381"/>
      <c r="C43" s="241">
        <v>125560</v>
      </c>
      <c r="D43" s="241">
        <v>41</v>
      </c>
      <c r="E43" s="241">
        <f>E41</f>
        <v>32125</v>
      </c>
      <c r="F43" s="241">
        <f t="shared" ref="F43:I43" si="5">F41</f>
        <v>26970</v>
      </c>
      <c r="G43" s="241">
        <f t="shared" si="5"/>
        <v>184696</v>
      </c>
      <c r="H43" s="393">
        <v>0</v>
      </c>
      <c r="I43" s="241">
        <f t="shared" si="5"/>
        <v>184696</v>
      </c>
    </row>
    <row r="44" spans="1:9" ht="17.100000000000001" customHeight="1">
      <c r="A44" s="200" t="s">
        <v>306</v>
      </c>
      <c r="B44" s="395"/>
      <c r="C44" s="393">
        <v>0</v>
      </c>
      <c r="D44" s="393">
        <v>0</v>
      </c>
      <c r="E44" s="241">
        <f>E54</f>
        <v>49</v>
      </c>
      <c r="F44" s="241">
        <f>F54+F55</f>
        <v>2643</v>
      </c>
      <c r="G44" s="241">
        <f t="shared" ref="G44:I44" si="6">G54+G55</f>
        <v>2692</v>
      </c>
      <c r="H44" s="393">
        <v>0</v>
      </c>
      <c r="I44" s="241">
        <f t="shared" si="6"/>
        <v>2692</v>
      </c>
    </row>
    <row r="45" spans="1:9" ht="17.100000000000001" customHeight="1">
      <c r="A45" s="200" t="s">
        <v>307</v>
      </c>
      <c r="B45" s="395"/>
      <c r="C45" s="393">
        <v>0</v>
      </c>
      <c r="D45" s="393">
        <v>0</v>
      </c>
      <c r="E45" s="393">
        <v>0</v>
      </c>
      <c r="F45" s="393">
        <v>0</v>
      </c>
      <c r="G45" s="393">
        <v>0</v>
      </c>
      <c r="H45" s="393">
        <v>0</v>
      </c>
      <c r="I45" s="393">
        <v>0</v>
      </c>
    </row>
    <row r="46" spans="1:9" ht="17.100000000000001" customHeight="1">
      <c r="A46" s="200" t="s">
        <v>308</v>
      </c>
      <c r="B46" s="395"/>
      <c r="C46" s="393">
        <v>0</v>
      </c>
      <c r="D46" s="393">
        <v>0</v>
      </c>
      <c r="E46" s="393">
        <v>0</v>
      </c>
      <c r="F46" s="393">
        <v>0</v>
      </c>
      <c r="G46" s="393">
        <v>0</v>
      </c>
      <c r="H46" s="393">
        <v>0</v>
      </c>
      <c r="I46" s="393">
        <v>0</v>
      </c>
    </row>
    <row r="47" spans="1:9" ht="17.100000000000001" customHeight="1">
      <c r="A47" s="200" t="s">
        <v>309</v>
      </c>
      <c r="B47" s="395"/>
      <c r="C47" s="393">
        <v>0</v>
      </c>
      <c r="D47" s="393">
        <v>0</v>
      </c>
      <c r="E47" s="393">
        <v>0</v>
      </c>
      <c r="F47" s="393">
        <v>0</v>
      </c>
      <c r="G47" s="393">
        <v>0</v>
      </c>
      <c r="H47" s="393">
        <v>0</v>
      </c>
      <c r="I47" s="393">
        <v>0</v>
      </c>
    </row>
    <row r="48" spans="1:9" ht="17.100000000000001" customHeight="1">
      <c r="A48" s="200" t="s">
        <v>310</v>
      </c>
      <c r="B48" s="395"/>
      <c r="C48" s="393">
        <v>0</v>
      </c>
      <c r="D48" s="393">
        <v>0</v>
      </c>
      <c r="E48" s="393">
        <v>0</v>
      </c>
      <c r="F48" s="393">
        <v>0</v>
      </c>
      <c r="G48" s="393">
        <v>0</v>
      </c>
      <c r="H48" s="393">
        <v>0</v>
      </c>
      <c r="I48" s="393">
        <v>0</v>
      </c>
    </row>
    <row r="49" spans="1:9" ht="17.100000000000001" customHeight="1">
      <c r="A49" s="200" t="s">
        <v>311</v>
      </c>
      <c r="B49" s="395"/>
      <c r="C49" s="393">
        <v>0</v>
      </c>
      <c r="D49" s="393">
        <v>0</v>
      </c>
      <c r="E49" s="393">
        <v>0</v>
      </c>
      <c r="F49" s="393">
        <v>0</v>
      </c>
      <c r="G49" s="393">
        <v>0</v>
      </c>
      <c r="H49" s="393">
        <v>0</v>
      </c>
      <c r="I49" s="393">
        <v>0</v>
      </c>
    </row>
    <row r="50" spans="1:9" ht="17.100000000000001" customHeight="1">
      <c r="A50" s="200" t="s">
        <v>312</v>
      </c>
      <c r="B50" s="395"/>
      <c r="C50" s="393">
        <v>0</v>
      </c>
      <c r="D50" s="393">
        <v>0</v>
      </c>
      <c r="E50" s="393">
        <v>0</v>
      </c>
      <c r="F50" s="393">
        <v>0</v>
      </c>
      <c r="G50" s="393">
        <v>0</v>
      </c>
      <c r="H50" s="393">
        <v>0</v>
      </c>
      <c r="I50" s="393">
        <v>0</v>
      </c>
    </row>
    <row r="51" spans="1:9" ht="17.100000000000001" customHeight="1">
      <c r="A51" s="200" t="s">
        <v>313</v>
      </c>
      <c r="B51" s="395"/>
      <c r="C51" s="393">
        <v>0</v>
      </c>
      <c r="D51" s="393">
        <v>0</v>
      </c>
      <c r="E51" s="393">
        <v>0</v>
      </c>
      <c r="F51" s="393">
        <v>0</v>
      </c>
      <c r="G51" s="393">
        <v>0</v>
      </c>
      <c r="H51" s="393">
        <v>0</v>
      </c>
      <c r="I51" s="393">
        <v>0</v>
      </c>
    </row>
    <row r="52" spans="1:9" ht="17.100000000000001" customHeight="1">
      <c r="A52" s="200" t="s">
        <v>314</v>
      </c>
      <c r="B52" s="395"/>
      <c r="C52" s="393">
        <v>0</v>
      </c>
      <c r="D52" s="393">
        <v>0</v>
      </c>
      <c r="E52" s="393">
        <v>0</v>
      </c>
      <c r="F52" s="393">
        <v>0</v>
      </c>
      <c r="G52" s="393">
        <v>0</v>
      </c>
      <c r="H52" s="393">
        <v>0</v>
      </c>
      <c r="I52" s="393">
        <v>0</v>
      </c>
    </row>
    <row r="53" spans="1:9" ht="17.100000000000001" customHeight="1">
      <c r="A53" s="200" t="s">
        <v>315</v>
      </c>
      <c r="B53" s="395"/>
      <c r="C53" s="393">
        <v>0</v>
      </c>
      <c r="D53" s="393">
        <v>0</v>
      </c>
      <c r="E53" s="393">
        <v>0</v>
      </c>
      <c r="F53" s="393">
        <v>0</v>
      </c>
      <c r="G53" s="393">
        <v>0</v>
      </c>
      <c r="H53" s="393">
        <v>0</v>
      </c>
      <c r="I53" s="393">
        <v>0</v>
      </c>
    </row>
    <row r="54" spans="1:9" ht="32.25" customHeight="1">
      <c r="A54" s="200" t="s">
        <v>316</v>
      </c>
      <c r="B54" s="395"/>
      <c r="C54" s="393">
        <v>0</v>
      </c>
      <c r="D54" s="393">
        <v>0</v>
      </c>
      <c r="E54" s="241">
        <v>49</v>
      </c>
      <c r="F54" s="241">
        <f>-E54</f>
        <v>-49</v>
      </c>
      <c r="G54" s="393">
        <v>0</v>
      </c>
      <c r="H54" s="393">
        <v>0</v>
      </c>
      <c r="I54" s="393">
        <v>0</v>
      </c>
    </row>
    <row r="55" spans="1:9" ht="17.100000000000001" customHeight="1">
      <c r="A55" s="200" t="s">
        <v>317</v>
      </c>
      <c r="B55" s="395"/>
      <c r="C55" s="393">
        <v>0</v>
      </c>
      <c r="D55" s="393">
        <v>0</v>
      </c>
      <c r="E55" s="241"/>
      <c r="F55" s="241">
        <v>2692</v>
      </c>
      <c r="G55" s="241">
        <f>F55</f>
        <v>2692</v>
      </c>
      <c r="H55" s="393">
        <v>0</v>
      </c>
      <c r="I55" s="241">
        <f>G55</f>
        <v>2692</v>
      </c>
    </row>
    <row r="56" spans="1:9" ht="17.100000000000001" customHeight="1">
      <c r="A56" s="200" t="s">
        <v>330</v>
      </c>
      <c r="B56" s="395"/>
      <c r="C56" s="241">
        <v>125560</v>
      </c>
      <c r="D56" s="241">
        <v>41</v>
      </c>
      <c r="E56" s="241">
        <f>E43+E44</f>
        <v>32174</v>
      </c>
      <c r="F56" s="241">
        <f t="shared" ref="F56:I56" si="7">F43+F44</f>
        <v>29613</v>
      </c>
      <c r="G56" s="241">
        <f t="shared" si="7"/>
        <v>187388</v>
      </c>
      <c r="H56" s="393">
        <v>0</v>
      </c>
      <c r="I56" s="241">
        <f t="shared" si="7"/>
        <v>187388</v>
      </c>
    </row>
    <row r="57" spans="1:9" ht="17.100000000000001" customHeight="1">
      <c r="A57" s="200" t="s">
        <v>209</v>
      </c>
      <c r="B57" s="395"/>
      <c r="C57" s="393">
        <v>0</v>
      </c>
      <c r="D57" s="393">
        <v>0</v>
      </c>
      <c r="E57" s="393">
        <v>0</v>
      </c>
      <c r="F57" s="393">
        <v>0</v>
      </c>
      <c r="G57" s="393">
        <v>0</v>
      </c>
      <c r="H57" s="393">
        <v>0</v>
      </c>
      <c r="I57" s="393">
        <v>0</v>
      </c>
    </row>
    <row r="58" spans="1:9" ht="17.100000000000001" customHeight="1">
      <c r="A58" s="200" t="s">
        <v>1140</v>
      </c>
      <c r="B58" s="395"/>
      <c r="C58" s="241">
        <v>125560</v>
      </c>
      <c r="D58" s="241">
        <v>41</v>
      </c>
      <c r="E58" s="241">
        <v>32174</v>
      </c>
      <c r="F58" s="241">
        <v>29613</v>
      </c>
      <c r="G58" s="241">
        <v>187388</v>
      </c>
      <c r="H58" s="393">
        <v>0</v>
      </c>
      <c r="I58" s="241">
        <v>187388</v>
      </c>
    </row>
    <row r="59" spans="1:9">
      <c r="A59" s="130"/>
      <c r="B59" s="131"/>
      <c r="C59" s="132"/>
      <c r="D59" s="132"/>
      <c r="E59" s="64"/>
      <c r="F59" s="64"/>
      <c r="G59" s="64"/>
      <c r="H59" s="64"/>
      <c r="I59" s="64"/>
    </row>
    <row r="60" spans="1:9" s="64" customFormat="1">
      <c r="A60" s="305" t="s">
        <v>249</v>
      </c>
      <c r="B60" s="78"/>
      <c r="C60" s="305"/>
      <c r="D60" s="305"/>
      <c r="E60" s="78"/>
      <c r="F60" s="78"/>
      <c r="G60" s="78"/>
      <c r="H60" s="78"/>
      <c r="I60" s="78"/>
    </row>
    <row r="61" spans="1:9" s="64" customFormat="1" ht="12.75" customHeight="1">
      <c r="A61" s="305" t="s">
        <v>880</v>
      </c>
      <c r="B61" s="305"/>
      <c r="C61" s="78"/>
      <c r="D61" s="78"/>
      <c r="E61" s="78"/>
      <c r="F61" s="78"/>
      <c r="G61" s="78"/>
      <c r="H61" s="78"/>
      <c r="I61" s="78"/>
    </row>
    <row r="62" spans="1:9" s="64" customFormat="1" ht="12.75" customHeight="1">
      <c r="A62" s="305"/>
      <c r="B62" s="305"/>
      <c r="C62" s="78"/>
      <c r="D62" s="78"/>
      <c r="E62" s="78"/>
      <c r="F62" s="78"/>
      <c r="G62" s="78"/>
      <c r="H62" s="78"/>
      <c r="I62" s="78"/>
    </row>
    <row r="63" spans="1:9" s="64" customFormat="1">
      <c r="A63" s="306"/>
      <c r="B63" s="78"/>
      <c r="C63" s="78"/>
      <c r="D63" s="307" t="s">
        <v>873</v>
      </c>
      <c r="E63" s="78"/>
      <c r="F63" s="78"/>
      <c r="G63" s="78"/>
      <c r="H63" s="305" t="s">
        <v>875</v>
      </c>
      <c r="I63" s="78"/>
    </row>
    <row r="64" spans="1:9" s="64" customFormat="1" ht="42.75" customHeight="1">
      <c r="A64" s="306"/>
      <c r="B64" s="78"/>
      <c r="C64" s="78"/>
      <c r="D64" s="307"/>
      <c r="E64" s="308" t="s">
        <v>27</v>
      </c>
      <c r="F64" s="305"/>
      <c r="G64" s="78"/>
      <c r="H64" s="78"/>
      <c r="I64" s="78"/>
    </row>
    <row r="65" spans="1:9" s="64" customFormat="1" ht="12.75" customHeight="1">
      <c r="A65" s="305" t="s">
        <v>878</v>
      </c>
      <c r="B65" s="78"/>
      <c r="C65" s="78"/>
      <c r="D65" s="309" t="s">
        <v>27</v>
      </c>
      <c r="E65" s="78"/>
      <c r="F65" s="78"/>
      <c r="G65" s="78"/>
      <c r="H65" s="78"/>
      <c r="I65" s="78"/>
    </row>
    <row r="66" spans="1:9" s="64" customFormat="1">
      <c r="A66" s="305" t="s">
        <v>877</v>
      </c>
      <c r="B66" s="78"/>
      <c r="C66" s="78"/>
      <c r="D66" s="307" t="s">
        <v>874</v>
      </c>
      <c r="E66" s="305"/>
      <c r="F66" s="78"/>
      <c r="G66" s="78"/>
      <c r="H66" s="305" t="s">
        <v>879</v>
      </c>
      <c r="I66" s="78"/>
    </row>
    <row r="135" spans="1:1">
      <c r="A135" s="22" t="s">
        <v>17</v>
      </c>
    </row>
  </sheetData>
  <sheetProtection selectLockedCells="1" selectUnlockedCells="1"/>
  <mergeCells count="7">
    <mergeCell ref="I4:I5"/>
    <mergeCell ref="H4:H5"/>
    <mergeCell ref="B1:F1"/>
    <mergeCell ref="A2:F2"/>
    <mergeCell ref="A4:A5"/>
    <mergeCell ref="B4:B5"/>
    <mergeCell ref="C4:G4"/>
  </mergeCells>
  <pageMargins left="0.78740157480314965" right="0.15748031496062992" top="0.19685039370078741" bottom="0.27559055118110237" header="0.15748031496062992" footer="0.19685039370078741"/>
  <pageSetup paperSize="9" scale="60" firstPageNumber="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sheetPr>
    <tabColor rgb="FF7030A0"/>
  </sheetPr>
  <dimension ref="A2:H107"/>
  <sheetViews>
    <sheetView topLeftCell="A5" workbookViewId="0">
      <selection activeCell="E14" sqref="E14"/>
    </sheetView>
  </sheetViews>
  <sheetFormatPr defaultColWidth="10.75" defaultRowHeight="13.5"/>
  <cols>
    <col min="1" max="1" width="5.5" style="2" customWidth="1"/>
    <col min="2" max="2" width="38" style="2" customWidth="1"/>
    <col min="3" max="3" width="11.625" style="2" customWidth="1"/>
    <col min="4" max="4" width="12.375" style="2" customWidth="1"/>
    <col min="5" max="6" width="10.375" style="2" customWidth="1"/>
    <col min="7" max="7" width="10.875" style="2" customWidth="1"/>
    <col min="8" max="8" width="10.625" style="2" customWidth="1"/>
    <col min="9" max="16384" width="10.75" style="133"/>
  </cols>
  <sheetData>
    <row r="2" spans="1:8">
      <c r="A2" s="2" t="s">
        <v>1079</v>
      </c>
    </row>
    <row r="3" spans="1:8">
      <c r="H3" s="446" t="s">
        <v>0</v>
      </c>
    </row>
    <row r="4" spans="1:8" ht="12.95" customHeight="1">
      <c r="A4" s="545" t="s">
        <v>1</v>
      </c>
      <c r="B4" s="545" t="s">
        <v>2</v>
      </c>
      <c r="C4" s="545" t="s">
        <v>807</v>
      </c>
      <c r="D4" s="545"/>
      <c r="E4" s="545"/>
      <c r="F4" s="545"/>
      <c r="G4" s="545" t="s">
        <v>808</v>
      </c>
      <c r="H4" s="545" t="s">
        <v>335</v>
      </c>
    </row>
    <row r="5" spans="1:8" ht="49.5" customHeight="1">
      <c r="A5" s="545"/>
      <c r="B5" s="545"/>
      <c r="C5" s="84" t="s">
        <v>809</v>
      </c>
      <c r="D5" s="84" t="s">
        <v>810</v>
      </c>
      <c r="E5" s="84" t="s">
        <v>811</v>
      </c>
      <c r="F5" s="84" t="s">
        <v>830</v>
      </c>
      <c r="G5" s="545"/>
      <c r="H5" s="545"/>
    </row>
    <row r="6" spans="1:8" s="458" customFormat="1" ht="11.25">
      <c r="A6" s="455">
        <v>1</v>
      </c>
      <c r="B6" s="455">
        <v>2</v>
      </c>
      <c r="C6" s="455">
        <v>3</v>
      </c>
      <c r="D6" s="455">
        <v>4</v>
      </c>
      <c r="E6" s="455">
        <v>5</v>
      </c>
      <c r="F6" s="455">
        <v>6</v>
      </c>
      <c r="G6" s="455">
        <v>7</v>
      </c>
      <c r="H6" s="455">
        <v>8</v>
      </c>
    </row>
    <row r="7" spans="1:8" ht="18" customHeight="1">
      <c r="A7" s="335"/>
      <c r="B7" s="18" t="s">
        <v>813</v>
      </c>
      <c r="C7" s="141"/>
      <c r="D7" s="141"/>
      <c r="E7" s="141"/>
      <c r="F7" s="141"/>
      <c r="G7" s="141"/>
      <c r="H7" s="141"/>
    </row>
    <row r="8" spans="1:8" ht="18" customHeight="1">
      <c r="A8" s="336">
        <v>1</v>
      </c>
      <c r="B8" s="18" t="s">
        <v>814</v>
      </c>
      <c r="C8" s="241">
        <v>155448</v>
      </c>
      <c r="D8" s="241">
        <v>903063</v>
      </c>
      <c r="E8" s="31">
        <v>0</v>
      </c>
      <c r="F8" s="241">
        <v>233543</v>
      </c>
      <c r="G8" s="241">
        <v>777</v>
      </c>
      <c r="H8" s="241">
        <v>1292831</v>
      </c>
    </row>
    <row r="9" spans="1:8" ht="31.5" customHeight="1">
      <c r="A9" s="336">
        <v>2</v>
      </c>
      <c r="B9" s="18" t="s">
        <v>815</v>
      </c>
      <c r="C9" s="31">
        <v>0</v>
      </c>
      <c r="D9" s="31">
        <v>0</v>
      </c>
      <c r="E9" s="31">
        <v>0</v>
      </c>
      <c r="F9" s="31">
        <v>0</v>
      </c>
      <c r="G9" s="31">
        <v>0</v>
      </c>
      <c r="H9" s="31">
        <v>0</v>
      </c>
    </row>
    <row r="10" spans="1:8" ht="18" customHeight="1">
      <c r="A10" s="336">
        <v>3</v>
      </c>
      <c r="B10" s="18" t="s">
        <v>816</v>
      </c>
      <c r="C10" s="241">
        <v>155448</v>
      </c>
      <c r="D10" s="241">
        <v>903063</v>
      </c>
      <c r="E10" s="31">
        <v>0</v>
      </c>
      <c r="F10" s="241">
        <v>233543</v>
      </c>
      <c r="G10" s="241">
        <v>777</v>
      </c>
      <c r="H10" s="241">
        <v>1292831</v>
      </c>
    </row>
    <row r="11" spans="1:8" ht="18" customHeight="1">
      <c r="A11" s="336">
        <v>4</v>
      </c>
      <c r="B11" s="337" t="s">
        <v>817</v>
      </c>
      <c r="C11" s="241" t="s">
        <v>32</v>
      </c>
      <c r="D11" s="241" t="s">
        <v>32</v>
      </c>
      <c r="E11" s="31">
        <v>0</v>
      </c>
      <c r="F11" s="252" t="s">
        <v>32</v>
      </c>
      <c r="G11" s="241" t="s">
        <v>32</v>
      </c>
      <c r="H11" s="31">
        <v>0</v>
      </c>
    </row>
    <row r="12" spans="1:8" ht="18" customHeight="1">
      <c r="A12" s="336">
        <v>5</v>
      </c>
      <c r="B12" s="18" t="s">
        <v>818</v>
      </c>
      <c r="C12" s="31">
        <v>0</v>
      </c>
      <c r="D12" s="31">
        <v>0</v>
      </c>
      <c r="E12" s="31">
        <v>0</v>
      </c>
      <c r="F12" s="31">
        <v>0</v>
      </c>
      <c r="G12" s="241">
        <v>64980</v>
      </c>
      <c r="H12" s="241">
        <v>64980</v>
      </c>
    </row>
    <row r="13" spans="1:8" ht="18" customHeight="1">
      <c r="A13" s="336">
        <v>6</v>
      </c>
      <c r="B13" s="335" t="s">
        <v>480</v>
      </c>
      <c r="C13" s="241">
        <v>155448</v>
      </c>
      <c r="D13" s="241">
        <v>903063</v>
      </c>
      <c r="E13" s="31">
        <v>0</v>
      </c>
      <c r="F13" s="241">
        <v>233543</v>
      </c>
      <c r="G13" s="241">
        <v>65757</v>
      </c>
      <c r="H13" s="241">
        <v>1357811</v>
      </c>
    </row>
    <row r="14" spans="1:8" ht="18" customHeight="1">
      <c r="A14" s="336"/>
      <c r="B14" s="18" t="s">
        <v>819</v>
      </c>
      <c r="C14" s="241"/>
      <c r="D14" s="241"/>
      <c r="E14" s="31" t="s">
        <v>27</v>
      </c>
      <c r="F14" s="241"/>
      <c r="G14" s="241"/>
      <c r="H14" s="241"/>
    </row>
    <row r="15" spans="1:8" ht="18" customHeight="1">
      <c r="A15" s="336">
        <v>7</v>
      </c>
      <c r="B15" s="18" t="s">
        <v>820</v>
      </c>
      <c r="C15" s="241">
        <v>128470</v>
      </c>
      <c r="D15" s="241">
        <v>568411</v>
      </c>
      <c r="E15" s="31">
        <v>0</v>
      </c>
      <c r="F15" s="241">
        <v>474052</v>
      </c>
      <c r="G15" s="241">
        <v>2090.0894300000045</v>
      </c>
      <c r="H15" s="241">
        <v>1173023.0894299999</v>
      </c>
    </row>
    <row r="16" spans="1:8" ht="18" customHeight="1">
      <c r="A16" s="336">
        <v>8</v>
      </c>
      <c r="B16" s="18" t="s">
        <v>491</v>
      </c>
      <c r="C16" s="241" t="s">
        <v>32</v>
      </c>
      <c r="D16" s="241" t="s">
        <v>32</v>
      </c>
      <c r="E16" s="31">
        <v>0</v>
      </c>
      <c r="F16" s="241"/>
      <c r="G16" s="241" t="s">
        <v>32</v>
      </c>
      <c r="H16" s="241" t="s">
        <v>32</v>
      </c>
    </row>
    <row r="17" spans="1:8" ht="18" customHeight="1">
      <c r="A17" s="336">
        <v>9</v>
      </c>
      <c r="B17" s="18" t="s">
        <v>821</v>
      </c>
      <c r="C17" s="241">
        <v>128470</v>
      </c>
      <c r="D17" s="241">
        <v>568411</v>
      </c>
      <c r="E17" s="31">
        <v>0</v>
      </c>
      <c r="F17" s="241">
        <v>474052</v>
      </c>
      <c r="G17" s="241">
        <v>2090.0894300000045</v>
      </c>
      <c r="H17" s="241">
        <v>1173023.0894299999</v>
      </c>
    </row>
    <row r="18" spans="1:8" ht="18" customHeight="1">
      <c r="A18" s="336">
        <v>10</v>
      </c>
      <c r="B18" s="18" t="s">
        <v>822</v>
      </c>
      <c r="C18" s="31">
        <v>0</v>
      </c>
      <c r="D18" s="31">
        <v>0</v>
      </c>
      <c r="E18" s="31">
        <v>0</v>
      </c>
      <c r="F18" s="31">
        <v>0</v>
      </c>
      <c r="G18" s="241">
        <v>92.319240000000008</v>
      </c>
      <c r="H18" s="241">
        <v>92.319240000000008</v>
      </c>
    </row>
    <row r="19" spans="1:8" ht="18" customHeight="1">
      <c r="A19" s="336">
        <v>11</v>
      </c>
      <c r="B19" s="18" t="s">
        <v>823</v>
      </c>
      <c r="C19" s="241">
        <v>128470</v>
      </c>
      <c r="D19" s="241">
        <v>568411</v>
      </c>
      <c r="E19" s="31">
        <v>0</v>
      </c>
      <c r="F19" s="241">
        <v>474052</v>
      </c>
      <c r="G19" s="241">
        <v>2182.4086700000043</v>
      </c>
      <c r="H19" s="241">
        <v>1173115.40867</v>
      </c>
    </row>
    <row r="20" spans="1:8" ht="18" customHeight="1">
      <c r="A20" s="336"/>
      <c r="B20" s="18" t="s">
        <v>824</v>
      </c>
      <c r="C20" s="241"/>
      <c r="D20" s="241"/>
      <c r="E20" s="31" t="s">
        <v>27</v>
      </c>
      <c r="F20" s="241"/>
      <c r="G20" s="241"/>
      <c r="H20" s="241"/>
    </row>
    <row r="21" spans="1:8" ht="18" customHeight="1">
      <c r="A21" s="336">
        <v>12</v>
      </c>
      <c r="B21" s="18" t="s">
        <v>825</v>
      </c>
      <c r="C21" s="241" t="s">
        <v>32</v>
      </c>
      <c r="D21" s="241" t="s">
        <v>32</v>
      </c>
      <c r="E21" s="31">
        <v>0</v>
      </c>
      <c r="F21" s="31">
        <v>0</v>
      </c>
      <c r="G21" s="241">
        <v>26702</v>
      </c>
      <c r="H21" s="241">
        <v>26702</v>
      </c>
    </row>
    <row r="22" spans="1:8" ht="18" customHeight="1">
      <c r="A22" s="336">
        <v>13</v>
      </c>
      <c r="B22" s="18" t="s">
        <v>826</v>
      </c>
      <c r="C22" s="31">
        <v>0</v>
      </c>
      <c r="D22" s="31">
        <v>0</v>
      </c>
      <c r="E22" s="31">
        <v>0</v>
      </c>
      <c r="F22" s="31">
        <v>0</v>
      </c>
      <c r="G22" s="241">
        <v>-8954</v>
      </c>
      <c r="H22" s="241">
        <v>-8954</v>
      </c>
    </row>
    <row r="23" spans="1:8" ht="18" customHeight="1">
      <c r="A23" s="336">
        <v>14</v>
      </c>
      <c r="B23" s="337" t="s">
        <v>827</v>
      </c>
      <c r="C23" s="252" t="s">
        <v>32</v>
      </c>
      <c r="D23" s="252" t="s">
        <v>32</v>
      </c>
      <c r="E23" s="31">
        <v>0</v>
      </c>
      <c r="F23" s="31">
        <v>0</v>
      </c>
      <c r="G23" s="252" t="s">
        <v>32</v>
      </c>
      <c r="H23" s="252" t="s">
        <v>32</v>
      </c>
    </row>
    <row r="24" spans="1:8" ht="33.75" customHeight="1">
      <c r="A24" s="336">
        <v>15</v>
      </c>
      <c r="B24" s="338" t="s">
        <v>828</v>
      </c>
      <c r="C24" s="252" t="s">
        <v>32</v>
      </c>
      <c r="D24" s="252" t="s">
        <v>32</v>
      </c>
      <c r="E24" s="31">
        <v>0</v>
      </c>
      <c r="F24" s="31">
        <v>0</v>
      </c>
      <c r="G24" s="252" t="s">
        <v>32</v>
      </c>
      <c r="H24" s="252" t="s">
        <v>32</v>
      </c>
    </row>
    <row r="25" spans="1:8" ht="32.25" customHeight="1">
      <c r="A25" s="336">
        <v>16</v>
      </c>
      <c r="B25" s="338" t="s">
        <v>829</v>
      </c>
      <c r="C25" s="252" t="s">
        <v>32</v>
      </c>
      <c r="D25" s="252" t="s">
        <v>32</v>
      </c>
      <c r="E25" s="31">
        <v>0</v>
      </c>
      <c r="F25" s="31">
        <v>0</v>
      </c>
      <c r="G25" s="252" t="s">
        <v>32</v>
      </c>
      <c r="H25" s="252" t="s">
        <v>32</v>
      </c>
    </row>
    <row r="107" spans="1:1">
      <c r="A107" s="22" t="s">
        <v>17</v>
      </c>
    </row>
  </sheetData>
  <sheetProtection selectLockedCells="1" selectUnlockedCells="1"/>
  <mergeCells count="5">
    <mergeCell ref="A4:A5"/>
    <mergeCell ref="B4:B5"/>
    <mergeCell ref="C4:F4"/>
    <mergeCell ref="G4:G5"/>
    <mergeCell ref="H4:H5"/>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61.xml><?xml version="1.0" encoding="utf-8"?>
<worksheet xmlns="http://schemas.openxmlformats.org/spreadsheetml/2006/main" xmlns:r="http://schemas.openxmlformats.org/officeDocument/2006/relationships">
  <sheetPr>
    <tabColor rgb="FF7030A0"/>
  </sheetPr>
  <dimension ref="A2:I107"/>
  <sheetViews>
    <sheetView workbookViewId="0">
      <selection sqref="A1:H26"/>
    </sheetView>
  </sheetViews>
  <sheetFormatPr defaultColWidth="10.75" defaultRowHeight="13.5"/>
  <cols>
    <col min="1" max="1" width="5.5" style="2" customWidth="1"/>
    <col min="2" max="2" width="36.25" style="2" customWidth="1"/>
    <col min="3" max="3" width="11.625" style="2" customWidth="1"/>
    <col min="4" max="4" width="12.375" style="2" customWidth="1"/>
    <col min="5" max="6" width="10.375" style="2" customWidth="1"/>
    <col min="7" max="7" width="10.875" style="2" customWidth="1"/>
    <col min="8" max="8" width="10.625" style="2" customWidth="1"/>
    <col min="9" max="9" width="17.25" style="133" customWidth="1"/>
    <col min="10" max="16384" width="10.75" style="133"/>
  </cols>
  <sheetData>
    <row r="2" spans="1:9">
      <c r="A2" s="2" t="s">
        <v>1080</v>
      </c>
    </row>
    <row r="3" spans="1:9">
      <c r="H3" s="446" t="s">
        <v>0</v>
      </c>
    </row>
    <row r="4" spans="1:9" ht="12.95" customHeight="1">
      <c r="A4" s="545" t="s">
        <v>1</v>
      </c>
      <c r="B4" s="545" t="s">
        <v>2</v>
      </c>
      <c r="C4" s="545" t="s">
        <v>807</v>
      </c>
      <c r="D4" s="545"/>
      <c r="E4" s="545"/>
      <c r="F4" s="545"/>
      <c r="G4" s="545" t="s">
        <v>808</v>
      </c>
      <c r="H4" s="545" t="s">
        <v>335</v>
      </c>
      <c r="I4" s="280"/>
    </row>
    <row r="5" spans="1:9" ht="40.700000000000003" customHeight="1">
      <c r="A5" s="545"/>
      <c r="B5" s="545"/>
      <c r="C5" s="84" t="s">
        <v>809</v>
      </c>
      <c r="D5" s="84" t="s">
        <v>810</v>
      </c>
      <c r="E5" s="84" t="s">
        <v>811</v>
      </c>
      <c r="F5" s="84" t="s">
        <v>830</v>
      </c>
      <c r="G5" s="545"/>
      <c r="H5" s="545"/>
      <c r="I5" s="280"/>
    </row>
    <row r="6" spans="1:9" s="458" customFormat="1" ht="11.25">
      <c r="A6" s="459">
        <v>1</v>
      </c>
      <c r="B6" s="459">
        <v>2</v>
      </c>
      <c r="C6" s="455">
        <v>3</v>
      </c>
      <c r="D6" s="455">
        <v>4</v>
      </c>
      <c r="E6" s="455">
        <v>5</v>
      </c>
      <c r="F6" s="455">
        <v>6</v>
      </c>
      <c r="G6" s="455">
        <v>7</v>
      </c>
      <c r="H6" s="455">
        <v>8</v>
      </c>
      <c r="I6" s="460"/>
    </row>
    <row r="7" spans="1:9" ht="18" customHeight="1">
      <c r="A7" s="335"/>
      <c r="B7" s="18" t="s">
        <v>813</v>
      </c>
      <c r="C7" s="141"/>
      <c r="D7" s="141"/>
      <c r="E7" s="141"/>
      <c r="F7" s="141"/>
      <c r="G7" s="31"/>
      <c r="H7" s="141"/>
      <c r="I7" s="281"/>
    </row>
    <row r="8" spans="1:9" ht="18" customHeight="1">
      <c r="A8" s="336">
        <v>1</v>
      </c>
      <c r="B8" s="18" t="s">
        <v>814</v>
      </c>
      <c r="C8" s="339">
        <v>132835.4363</v>
      </c>
      <c r="D8" s="339">
        <v>416349.06339000002</v>
      </c>
      <c r="E8" s="31">
        <v>0</v>
      </c>
      <c r="F8" s="252">
        <v>239918.90797999999</v>
      </c>
      <c r="G8" s="252">
        <v>196</v>
      </c>
      <c r="H8" s="339">
        <v>789299.40766999999</v>
      </c>
      <c r="I8" s="280"/>
    </row>
    <row r="9" spans="1:9" ht="26.25">
      <c r="A9" s="336">
        <v>2</v>
      </c>
      <c r="B9" s="18" t="s">
        <v>815</v>
      </c>
      <c r="C9" s="252" t="s">
        <v>32</v>
      </c>
      <c r="D9" s="252" t="s">
        <v>32</v>
      </c>
      <c r="E9" s="31">
        <v>0</v>
      </c>
      <c r="F9" s="252" t="s">
        <v>32</v>
      </c>
      <c r="G9" s="252" t="s">
        <v>32</v>
      </c>
      <c r="H9" s="252" t="s">
        <v>32</v>
      </c>
      <c r="I9" s="280"/>
    </row>
    <row r="10" spans="1:9" ht="18" customHeight="1">
      <c r="A10" s="336">
        <v>3</v>
      </c>
      <c r="B10" s="18" t="s">
        <v>816</v>
      </c>
      <c r="C10" s="339">
        <v>132835.4363</v>
      </c>
      <c r="D10" s="339">
        <v>416349.06339000002</v>
      </c>
      <c r="E10" s="31">
        <v>0</v>
      </c>
      <c r="F10" s="252">
        <v>239918.90797999999</v>
      </c>
      <c r="G10" s="252">
        <v>196</v>
      </c>
      <c r="H10" s="339">
        <v>789299.40766999999</v>
      </c>
      <c r="I10" s="280"/>
    </row>
    <row r="11" spans="1:9" ht="18" customHeight="1">
      <c r="A11" s="336">
        <v>4</v>
      </c>
      <c r="B11" s="337" t="s">
        <v>817</v>
      </c>
      <c r="C11" s="252" t="s">
        <v>32</v>
      </c>
      <c r="D11" s="252" t="s">
        <v>32</v>
      </c>
      <c r="E11" s="31">
        <v>0</v>
      </c>
      <c r="F11" s="252" t="s">
        <v>32</v>
      </c>
      <c r="G11" s="252" t="s">
        <v>32</v>
      </c>
      <c r="H11" s="31">
        <v>0</v>
      </c>
      <c r="I11" s="280"/>
    </row>
    <row r="12" spans="1:9" ht="18" customHeight="1">
      <c r="A12" s="336">
        <v>5</v>
      </c>
      <c r="B12" s="18" t="s">
        <v>818</v>
      </c>
      <c r="C12" s="31">
        <v>0</v>
      </c>
      <c r="D12" s="31">
        <v>0</v>
      </c>
      <c r="E12" s="31">
        <v>0</v>
      </c>
      <c r="F12" s="31">
        <v>0</v>
      </c>
      <c r="G12" s="339">
        <v>37084</v>
      </c>
      <c r="H12" s="339">
        <v>37084</v>
      </c>
      <c r="I12" s="282"/>
    </row>
    <row r="13" spans="1:9" ht="18" customHeight="1">
      <c r="A13" s="336">
        <v>6</v>
      </c>
      <c r="B13" s="335" t="s">
        <v>480</v>
      </c>
      <c r="C13" s="339">
        <v>132835.4363</v>
      </c>
      <c r="D13" s="339">
        <v>416349.06339000002</v>
      </c>
      <c r="E13" s="31">
        <v>0</v>
      </c>
      <c r="F13" s="339">
        <v>239918.90797999999</v>
      </c>
      <c r="G13" s="339">
        <v>37280</v>
      </c>
      <c r="H13" s="339">
        <v>826383.40766999999</v>
      </c>
      <c r="I13" s="280"/>
    </row>
    <row r="14" spans="1:9" ht="18" customHeight="1">
      <c r="A14" s="336"/>
      <c r="B14" s="18" t="s">
        <v>819</v>
      </c>
      <c r="C14" s="141"/>
      <c r="D14" s="141"/>
      <c r="E14" s="31"/>
      <c r="F14" s="141"/>
      <c r="G14" s="141"/>
      <c r="H14" s="141"/>
    </row>
    <row r="15" spans="1:9" ht="18" customHeight="1">
      <c r="A15" s="336">
        <v>7</v>
      </c>
      <c r="B15" s="18" t="s">
        <v>820</v>
      </c>
      <c r="C15" s="339">
        <v>36959.54696</v>
      </c>
      <c r="D15" s="339">
        <v>249468.20178</v>
      </c>
      <c r="E15" s="31">
        <v>0</v>
      </c>
      <c r="F15" s="339">
        <v>355313.93547999999</v>
      </c>
      <c r="G15" s="339">
        <v>223</v>
      </c>
      <c r="H15" s="339">
        <v>641964.68421999994</v>
      </c>
    </row>
    <row r="16" spans="1:9" ht="18" customHeight="1">
      <c r="A16" s="336">
        <v>8</v>
      </c>
      <c r="B16" s="18" t="s">
        <v>491</v>
      </c>
      <c r="C16" s="252" t="s">
        <v>32</v>
      </c>
      <c r="D16" s="252" t="s">
        <v>32</v>
      </c>
      <c r="E16" s="31">
        <v>0</v>
      </c>
      <c r="F16" s="252"/>
      <c r="G16" s="252" t="s">
        <v>32</v>
      </c>
      <c r="H16" s="252" t="s">
        <v>32</v>
      </c>
    </row>
    <row r="17" spans="1:9" ht="18" customHeight="1">
      <c r="A17" s="336">
        <v>9</v>
      </c>
      <c r="B17" s="18" t="s">
        <v>821</v>
      </c>
      <c r="C17" s="339">
        <v>36959.54696</v>
      </c>
      <c r="D17" s="339">
        <v>249468.20178</v>
      </c>
      <c r="E17" s="31">
        <v>0</v>
      </c>
      <c r="F17" s="339">
        <v>355313.93547999999</v>
      </c>
      <c r="G17" s="339">
        <v>223</v>
      </c>
      <c r="H17" s="339">
        <v>641964.68421999994</v>
      </c>
      <c r="I17" s="283"/>
    </row>
    <row r="18" spans="1:9" ht="18" customHeight="1">
      <c r="A18" s="336">
        <v>10</v>
      </c>
      <c r="B18" s="18" t="s">
        <v>822</v>
      </c>
      <c r="C18" s="31">
        <v>0</v>
      </c>
      <c r="D18" s="31">
        <v>0</v>
      </c>
      <c r="E18" s="31">
        <v>0</v>
      </c>
      <c r="F18" s="31">
        <v>0</v>
      </c>
      <c r="G18" s="31">
        <v>0</v>
      </c>
      <c r="H18" s="31">
        <v>0</v>
      </c>
      <c r="I18" s="281"/>
    </row>
    <row r="19" spans="1:9" ht="18" customHeight="1">
      <c r="A19" s="336">
        <v>11</v>
      </c>
      <c r="B19" s="18" t="s">
        <v>823</v>
      </c>
      <c r="C19" s="339">
        <v>36959.54696</v>
      </c>
      <c r="D19" s="339">
        <v>249468.20178</v>
      </c>
      <c r="E19" s="31">
        <v>0</v>
      </c>
      <c r="F19" s="339">
        <v>355313.93547999999</v>
      </c>
      <c r="G19" s="339">
        <v>223</v>
      </c>
      <c r="H19" s="339">
        <v>641964.68421999994</v>
      </c>
    </row>
    <row r="20" spans="1:9" ht="18" customHeight="1">
      <c r="A20" s="336"/>
      <c r="B20" s="18" t="s">
        <v>824</v>
      </c>
      <c r="C20" s="141"/>
      <c r="D20" s="141"/>
      <c r="E20" s="141"/>
      <c r="F20" s="141"/>
      <c r="G20" s="141"/>
      <c r="H20" s="141"/>
    </row>
    <row r="21" spans="1:9" ht="18" customHeight="1">
      <c r="A21" s="336">
        <v>12</v>
      </c>
      <c r="B21" s="18" t="s">
        <v>825</v>
      </c>
      <c r="C21" s="252" t="s">
        <v>32</v>
      </c>
      <c r="D21" s="252" t="s">
        <v>32</v>
      </c>
      <c r="E21" s="252" t="s">
        <v>32</v>
      </c>
      <c r="F21" s="252" t="s">
        <v>32</v>
      </c>
      <c r="G21" s="252">
        <v>14395</v>
      </c>
      <c r="H21" s="252">
        <v>14395</v>
      </c>
    </row>
    <row r="22" spans="1:9" ht="18" customHeight="1">
      <c r="A22" s="336">
        <v>13</v>
      </c>
      <c r="B22" s="18" t="s">
        <v>826</v>
      </c>
      <c r="C22" s="252" t="s">
        <v>32</v>
      </c>
      <c r="D22" s="252" t="s">
        <v>32</v>
      </c>
      <c r="E22" s="252" t="s">
        <v>32</v>
      </c>
      <c r="F22" s="252" t="s">
        <v>32</v>
      </c>
      <c r="G22" s="252">
        <v>-2650</v>
      </c>
      <c r="H22" s="252">
        <v>-2650</v>
      </c>
    </row>
    <row r="23" spans="1:9" ht="18" customHeight="1">
      <c r="A23" s="336">
        <v>14</v>
      </c>
      <c r="B23" s="337" t="s">
        <v>827</v>
      </c>
      <c r="C23" s="252" t="s">
        <v>32</v>
      </c>
      <c r="D23" s="252" t="s">
        <v>32</v>
      </c>
      <c r="E23" s="252" t="s">
        <v>32</v>
      </c>
      <c r="F23" s="252" t="s">
        <v>32</v>
      </c>
      <c r="G23" s="252" t="s">
        <v>32</v>
      </c>
      <c r="H23" s="252" t="s">
        <v>32</v>
      </c>
    </row>
    <row r="24" spans="1:9" ht="31.5" customHeight="1">
      <c r="A24" s="336">
        <v>15</v>
      </c>
      <c r="B24" s="338" t="s">
        <v>828</v>
      </c>
      <c r="C24" s="252" t="s">
        <v>32</v>
      </c>
      <c r="D24" s="252" t="s">
        <v>32</v>
      </c>
      <c r="E24" s="252" t="s">
        <v>32</v>
      </c>
      <c r="F24" s="252" t="s">
        <v>32</v>
      </c>
      <c r="G24" s="252" t="s">
        <v>32</v>
      </c>
      <c r="H24" s="252" t="s">
        <v>32</v>
      </c>
    </row>
    <row r="25" spans="1:9" ht="33" customHeight="1">
      <c r="A25" s="336">
        <v>16</v>
      </c>
      <c r="B25" s="338" t="s">
        <v>829</v>
      </c>
      <c r="C25" s="252" t="s">
        <v>32</v>
      </c>
      <c r="D25" s="252" t="s">
        <v>32</v>
      </c>
      <c r="E25" s="252" t="s">
        <v>32</v>
      </c>
      <c r="F25" s="252" t="s">
        <v>32</v>
      </c>
      <c r="G25" s="252" t="s">
        <v>32</v>
      </c>
      <c r="H25" s="252" t="s">
        <v>32</v>
      </c>
      <c r="I25" s="284"/>
    </row>
    <row r="107" spans="1:1">
      <c r="A107" s="22" t="s">
        <v>17</v>
      </c>
    </row>
  </sheetData>
  <mergeCells count="5">
    <mergeCell ref="A4:A5"/>
    <mergeCell ref="B4:B5"/>
    <mergeCell ref="C4:F4"/>
    <mergeCell ref="G4:G5"/>
    <mergeCell ref="H4:H5"/>
  </mergeCells>
  <pageMargins left="0.78740157480314965" right="0.70866141732283472" top="0.78740157480314965" bottom="0.74803149606299213" header="0.31496062992125984" footer="0.31496062992125984"/>
  <pageSetup paperSize="9" scale="90" orientation="landscape" verticalDpi="0" r:id="rId1"/>
</worksheet>
</file>

<file path=xl/worksheets/sheet62.xml><?xml version="1.0" encoding="utf-8"?>
<worksheet xmlns="http://schemas.openxmlformats.org/spreadsheetml/2006/main" xmlns:r="http://schemas.openxmlformats.org/officeDocument/2006/relationships">
  <sheetPr>
    <tabColor rgb="FF7030A0"/>
  </sheetPr>
  <dimension ref="A2:K103"/>
  <sheetViews>
    <sheetView zoomScale="120" zoomScaleNormal="120" workbookViewId="0">
      <selection sqref="A1:K12"/>
    </sheetView>
  </sheetViews>
  <sheetFormatPr defaultColWidth="10.75" defaultRowHeight="13.5"/>
  <cols>
    <col min="1" max="1" width="6" style="1" customWidth="1"/>
    <col min="2" max="2" width="26.75" style="1" customWidth="1"/>
    <col min="3" max="3" width="7.25" style="1" customWidth="1"/>
    <col min="4" max="4" width="8.625" style="1" bestFit="1" customWidth="1"/>
    <col min="5" max="6" width="7.375" style="1" customWidth="1"/>
    <col min="7" max="7" width="8.625" style="1" bestFit="1" customWidth="1"/>
    <col min="8" max="8" width="7.875" style="1" bestFit="1" customWidth="1"/>
    <col min="9" max="9" width="7.875" style="1" customWidth="1"/>
    <col min="10" max="10" width="8.875" style="1" customWidth="1"/>
    <col min="11" max="11" width="7.875" style="1" customWidth="1"/>
  </cols>
  <sheetData>
    <row r="2" spans="1:11">
      <c r="A2" s="514" t="s">
        <v>1081</v>
      </c>
      <c r="B2" s="514"/>
      <c r="C2" s="514"/>
      <c r="D2" s="514"/>
      <c r="E2" s="514"/>
      <c r="F2" s="514"/>
      <c r="G2" s="514"/>
      <c r="H2" s="514"/>
      <c r="I2" s="135"/>
      <c r="J2" s="135"/>
      <c r="K2" s="135"/>
    </row>
    <row r="3" spans="1:11">
      <c r="I3" s="52"/>
      <c r="J3" s="52"/>
      <c r="K3" s="442" t="s">
        <v>0</v>
      </c>
    </row>
    <row r="4" spans="1:11" ht="21" customHeight="1">
      <c r="A4" s="547" t="s">
        <v>1</v>
      </c>
      <c r="B4" s="547" t="s">
        <v>2</v>
      </c>
      <c r="C4" s="547" t="s">
        <v>4</v>
      </c>
      <c r="D4" s="547"/>
      <c r="E4" s="547"/>
      <c r="F4" s="547" t="s">
        <v>5</v>
      </c>
      <c r="G4" s="547"/>
      <c r="H4" s="547"/>
      <c r="I4" s="547" t="s">
        <v>6</v>
      </c>
      <c r="J4" s="547"/>
      <c r="K4" s="547"/>
    </row>
    <row r="5" spans="1:11" ht="20.25" customHeight="1">
      <c r="A5" s="547"/>
      <c r="B5" s="547"/>
      <c r="C5" s="401" t="s">
        <v>417</v>
      </c>
      <c r="D5" s="401" t="s">
        <v>418</v>
      </c>
      <c r="E5" s="401" t="s">
        <v>303</v>
      </c>
      <c r="F5" s="401" t="s">
        <v>417</v>
      </c>
      <c r="G5" s="401" t="s">
        <v>418</v>
      </c>
      <c r="H5" s="401" t="s">
        <v>303</v>
      </c>
      <c r="I5" s="401" t="s">
        <v>417</v>
      </c>
      <c r="J5" s="401" t="s">
        <v>418</v>
      </c>
      <c r="K5" s="401" t="s">
        <v>303</v>
      </c>
    </row>
    <row r="6" spans="1:11" s="424" customFormat="1" ht="17.25" customHeight="1">
      <c r="A6" s="461">
        <v>1</v>
      </c>
      <c r="B6" s="461">
        <v>2</v>
      </c>
      <c r="C6" s="461">
        <v>3</v>
      </c>
      <c r="D6" s="461">
        <v>4</v>
      </c>
      <c r="E6" s="461">
        <v>5</v>
      </c>
      <c r="F6" s="461">
        <v>6</v>
      </c>
      <c r="G6" s="461">
        <v>7</v>
      </c>
      <c r="H6" s="461">
        <v>8</v>
      </c>
      <c r="I6" s="461">
        <v>6</v>
      </c>
      <c r="J6" s="461">
        <v>7</v>
      </c>
      <c r="K6" s="461">
        <v>8</v>
      </c>
    </row>
    <row r="7" spans="1:11" ht="18" customHeight="1">
      <c r="A7" s="19">
        <v>1</v>
      </c>
      <c r="B7" s="340" t="s">
        <v>419</v>
      </c>
      <c r="C7" s="341">
        <v>400963</v>
      </c>
      <c r="D7" s="149">
        <v>0</v>
      </c>
      <c r="E7" s="341">
        <f>C7</f>
        <v>400963</v>
      </c>
      <c r="F7" s="341">
        <f>H7-G7</f>
        <v>255461</v>
      </c>
      <c r="G7" s="341">
        <v>355</v>
      </c>
      <c r="H7" s="341">
        <v>255816</v>
      </c>
      <c r="I7" s="341">
        <f>K7-J7</f>
        <v>156171</v>
      </c>
      <c r="J7" s="341">
        <v>500</v>
      </c>
      <c r="K7" s="341">
        <v>156671</v>
      </c>
    </row>
    <row r="8" spans="1:11" ht="18" customHeight="1">
      <c r="A8" s="19">
        <v>2</v>
      </c>
      <c r="B8" s="19" t="s">
        <v>420</v>
      </c>
      <c r="C8" s="341">
        <v>37517</v>
      </c>
      <c r="D8" s="149">
        <v>0</v>
      </c>
      <c r="E8" s="341">
        <v>37517</v>
      </c>
      <c r="F8" s="341">
        <v>37168</v>
      </c>
      <c r="G8" s="149">
        <v>0</v>
      </c>
      <c r="H8" s="341">
        <v>37168</v>
      </c>
      <c r="I8" s="341">
        <v>20379</v>
      </c>
      <c r="J8" s="149">
        <v>0</v>
      </c>
      <c r="K8" s="341">
        <v>20379</v>
      </c>
    </row>
    <row r="11" spans="1:11" ht="36" customHeight="1">
      <c r="A11" s="33"/>
      <c r="B11" s="528" t="s">
        <v>421</v>
      </c>
      <c r="C11" s="528"/>
      <c r="D11" s="528"/>
      <c r="E11" s="528"/>
      <c r="F11" s="528"/>
      <c r="G11" s="528"/>
      <c r="H11" s="528"/>
    </row>
    <row r="103" spans="1:1">
      <c r="A103" s="16" t="s">
        <v>17</v>
      </c>
    </row>
  </sheetData>
  <sheetProtection selectLockedCells="1" selectUnlockedCells="1"/>
  <mergeCells count="7">
    <mergeCell ref="I4:K4"/>
    <mergeCell ref="B11:H11"/>
    <mergeCell ref="A2:H2"/>
    <mergeCell ref="A4:A5"/>
    <mergeCell ref="B4:B5"/>
    <mergeCell ref="C4:E4"/>
    <mergeCell ref="F4:H4"/>
  </mergeCells>
  <pageMargins left="0.78740157480314965" right="0.15748031496062992" top="1.9685039370078741" bottom="0.27559055118110237" header="0.15748031496062992" footer="0.19685039370078741"/>
  <pageSetup paperSize="9" scale="90" firstPageNumber="0"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sheetPr>
    <tabColor rgb="FF7030A0"/>
  </sheetPr>
  <dimension ref="A1:N99"/>
  <sheetViews>
    <sheetView workbookViewId="0">
      <selection sqref="A1:N14"/>
    </sheetView>
  </sheetViews>
  <sheetFormatPr defaultColWidth="10.75" defaultRowHeight="13.5"/>
  <cols>
    <col min="1" max="1" width="5.25" customWidth="1"/>
    <col min="2" max="2" width="12.125" customWidth="1"/>
  </cols>
  <sheetData>
    <row r="1" spans="1:14">
      <c r="A1" s="3" t="s">
        <v>1082</v>
      </c>
      <c r="B1" s="1"/>
      <c r="C1" s="1"/>
      <c r="D1" s="1"/>
      <c r="E1" s="1"/>
      <c r="F1" s="1"/>
      <c r="G1" s="1"/>
      <c r="H1" s="1"/>
      <c r="I1" s="1"/>
      <c r="J1" s="1"/>
    </row>
    <row r="2" spans="1:14">
      <c r="A2" s="1"/>
      <c r="B2" s="1"/>
      <c r="C2" s="1"/>
      <c r="D2" s="1"/>
      <c r="E2" s="1"/>
      <c r="F2" s="1"/>
      <c r="G2" s="1"/>
      <c r="H2" s="1"/>
      <c r="I2" s="1"/>
      <c r="J2" s="1"/>
    </row>
    <row r="3" spans="1:14">
      <c r="A3" s="1" t="s">
        <v>1083</v>
      </c>
      <c r="B3" s="3"/>
      <c r="C3" s="3"/>
      <c r="D3" s="3"/>
      <c r="E3" s="3"/>
      <c r="F3" s="3"/>
      <c r="G3" s="3"/>
      <c r="H3" s="3"/>
      <c r="I3" s="3"/>
      <c r="J3" s="3"/>
    </row>
    <row r="4" spans="1:14">
      <c r="A4" s="1"/>
      <c r="B4" s="1"/>
      <c r="C4" s="1"/>
      <c r="D4" s="1"/>
      <c r="E4" s="1"/>
      <c r="F4" s="1"/>
      <c r="G4" s="1"/>
      <c r="H4" s="1"/>
      <c r="I4" s="1"/>
      <c r="N4" s="442" t="s">
        <v>0</v>
      </c>
    </row>
    <row r="5" spans="1:14" ht="18" customHeight="1">
      <c r="A5" s="548" t="s">
        <v>1</v>
      </c>
      <c r="B5" s="548" t="s">
        <v>422</v>
      </c>
      <c r="C5" s="548" t="s">
        <v>4</v>
      </c>
      <c r="D5" s="548"/>
      <c r="E5" s="548"/>
      <c r="F5" s="548"/>
      <c r="G5" s="548" t="s">
        <v>5</v>
      </c>
      <c r="H5" s="548"/>
      <c r="I5" s="548"/>
      <c r="J5" s="548"/>
      <c r="K5" s="548" t="s">
        <v>6</v>
      </c>
      <c r="L5" s="548"/>
      <c r="M5" s="548"/>
      <c r="N5" s="548"/>
    </row>
    <row r="6" spans="1:14" ht="48" customHeight="1">
      <c r="A6" s="548"/>
      <c r="B6" s="548"/>
      <c r="C6" s="167" t="s">
        <v>423</v>
      </c>
      <c r="D6" s="167" t="s">
        <v>424</v>
      </c>
      <c r="E6" s="167" t="s">
        <v>425</v>
      </c>
      <c r="F6" s="167" t="s">
        <v>426</v>
      </c>
      <c r="G6" s="167" t="s">
        <v>423</v>
      </c>
      <c r="H6" s="167" t="s">
        <v>424</v>
      </c>
      <c r="I6" s="167" t="s">
        <v>425</v>
      </c>
      <c r="J6" s="167" t="s">
        <v>426</v>
      </c>
      <c r="K6" s="167" t="s">
        <v>423</v>
      </c>
      <c r="L6" s="167" t="s">
        <v>424</v>
      </c>
      <c r="M6" s="167" t="s">
        <v>425</v>
      </c>
      <c r="N6" s="167" t="s">
        <v>426</v>
      </c>
    </row>
    <row r="7" spans="1:14" s="424" customFormat="1" ht="18.75" customHeight="1">
      <c r="A7" s="462">
        <v>1</v>
      </c>
      <c r="B7" s="462">
        <v>2</v>
      </c>
      <c r="C7" s="462">
        <v>3</v>
      </c>
      <c r="D7" s="462">
        <v>4</v>
      </c>
      <c r="E7" s="462">
        <v>5</v>
      </c>
      <c r="F7" s="462">
        <v>6</v>
      </c>
      <c r="G7" s="462">
        <v>7</v>
      </c>
      <c r="H7" s="462">
        <v>8</v>
      </c>
      <c r="I7" s="462">
        <v>9</v>
      </c>
      <c r="J7" s="462">
        <v>10</v>
      </c>
      <c r="K7" s="462">
        <v>11</v>
      </c>
      <c r="L7" s="462">
        <v>12</v>
      </c>
      <c r="M7" s="462">
        <v>13</v>
      </c>
      <c r="N7" s="462">
        <v>14</v>
      </c>
    </row>
    <row r="8" spans="1:14" ht="18" customHeight="1">
      <c r="A8" s="169">
        <v>1</v>
      </c>
      <c r="B8" s="169" t="s">
        <v>427</v>
      </c>
      <c r="C8" s="170">
        <v>766880</v>
      </c>
      <c r="D8" s="170">
        <v>769226</v>
      </c>
      <c r="E8" s="171" t="s">
        <v>32</v>
      </c>
      <c r="F8" s="170">
        <v>-2346</v>
      </c>
      <c r="G8" s="172">
        <v>531871</v>
      </c>
      <c r="H8" s="172">
        <v>529772</v>
      </c>
      <c r="I8" s="171" t="s">
        <v>32</v>
      </c>
      <c r="J8" s="170">
        <v>2099</v>
      </c>
      <c r="K8" s="172">
        <v>461483</v>
      </c>
      <c r="L8" s="172">
        <v>452052</v>
      </c>
      <c r="M8" s="171" t="s">
        <v>32</v>
      </c>
      <c r="N8" s="170">
        <v>9431</v>
      </c>
    </row>
    <row r="9" spans="1:14" ht="18" customHeight="1">
      <c r="A9" s="169">
        <v>2</v>
      </c>
      <c r="B9" s="169" t="s">
        <v>428</v>
      </c>
      <c r="C9" s="170">
        <v>161071</v>
      </c>
      <c r="D9" s="170">
        <v>159745</v>
      </c>
      <c r="E9" s="171" t="s">
        <v>32</v>
      </c>
      <c r="F9" s="170">
        <v>1326</v>
      </c>
      <c r="G9" s="172">
        <v>97337</v>
      </c>
      <c r="H9" s="172">
        <v>93446</v>
      </c>
      <c r="I9" s="171" t="s">
        <v>32</v>
      </c>
      <c r="J9" s="170">
        <v>3891</v>
      </c>
      <c r="K9" s="172">
        <v>47222</v>
      </c>
      <c r="L9" s="172">
        <v>54199</v>
      </c>
      <c r="M9" s="171" t="s">
        <v>32</v>
      </c>
      <c r="N9" s="170">
        <v>-6977</v>
      </c>
    </row>
    <row r="10" spans="1:14" ht="37.5" customHeight="1">
      <c r="A10" s="169">
        <v>3</v>
      </c>
      <c r="B10" s="169" t="s">
        <v>429</v>
      </c>
      <c r="C10" s="171" t="s">
        <v>32</v>
      </c>
      <c r="D10" s="171" t="s">
        <v>32</v>
      </c>
      <c r="E10" s="171" t="s">
        <v>32</v>
      </c>
      <c r="F10" s="171" t="s">
        <v>32</v>
      </c>
      <c r="G10" s="171" t="s">
        <v>32</v>
      </c>
      <c r="H10" s="171" t="s">
        <v>32</v>
      </c>
      <c r="I10" s="171" t="s">
        <v>32</v>
      </c>
      <c r="J10" s="171" t="s">
        <v>32</v>
      </c>
      <c r="K10" s="171" t="s">
        <v>32</v>
      </c>
      <c r="L10" s="171" t="s">
        <v>32</v>
      </c>
      <c r="M10" s="171" t="s">
        <v>32</v>
      </c>
      <c r="N10" s="171" t="s">
        <v>32</v>
      </c>
    </row>
    <row r="11" spans="1:14" ht="18" customHeight="1">
      <c r="A11" s="169">
        <v>4</v>
      </c>
      <c r="B11" s="169" t="s">
        <v>430</v>
      </c>
      <c r="C11" s="170">
        <v>8058</v>
      </c>
      <c r="D11" s="170">
        <v>5826</v>
      </c>
      <c r="E11" s="171" t="s">
        <v>32</v>
      </c>
      <c r="F11" s="170">
        <v>2232</v>
      </c>
      <c r="G11" s="172">
        <v>2478</v>
      </c>
      <c r="H11" s="172">
        <v>560</v>
      </c>
      <c r="I11" s="171" t="s">
        <v>32</v>
      </c>
      <c r="J11" s="170">
        <v>1918</v>
      </c>
      <c r="K11" s="172">
        <v>2793</v>
      </c>
      <c r="L11" s="172">
        <v>1404</v>
      </c>
      <c r="M11" s="171" t="s">
        <v>32</v>
      </c>
      <c r="N11" s="170">
        <v>1389</v>
      </c>
    </row>
    <row r="12" spans="1:14" ht="18" customHeight="1">
      <c r="A12" s="169">
        <v>5</v>
      </c>
      <c r="B12" s="169" t="s">
        <v>335</v>
      </c>
      <c r="C12" s="170">
        <v>936009</v>
      </c>
      <c r="D12" s="170">
        <v>934797</v>
      </c>
      <c r="E12" s="171" t="s">
        <v>32</v>
      </c>
      <c r="F12" s="170">
        <v>1212</v>
      </c>
      <c r="G12" s="172">
        <v>631686</v>
      </c>
      <c r="H12" s="172">
        <v>623778</v>
      </c>
      <c r="I12" s="171" t="s">
        <v>32</v>
      </c>
      <c r="J12" s="170">
        <v>7908</v>
      </c>
      <c r="K12" s="172">
        <v>511498</v>
      </c>
      <c r="L12" s="172">
        <v>507655</v>
      </c>
      <c r="M12" s="171" t="s">
        <v>32</v>
      </c>
      <c r="N12" s="170">
        <v>3843</v>
      </c>
    </row>
    <row r="99" spans="1:1">
      <c r="A99" s="16" t="s">
        <v>17</v>
      </c>
    </row>
  </sheetData>
  <sheetProtection selectLockedCells="1" selectUnlockedCells="1"/>
  <mergeCells count="5">
    <mergeCell ref="K5:N5"/>
    <mergeCell ref="A5:A6"/>
    <mergeCell ref="B5:B6"/>
    <mergeCell ref="C5:F5"/>
    <mergeCell ref="G5:J5"/>
  </mergeCells>
  <pageMargins left="0.78740157480314965" right="0.15748031496062992" top="0.78740157480314965" bottom="0.27559055118110237" header="0.15748031496062992" footer="0.19685039370078741"/>
  <pageSetup paperSize="9" scale="80" firstPageNumber="0" orientation="landscape" horizontalDpi="300" verticalDpi="300" r:id="rId1"/>
  <headerFooter alignWithMargins="0"/>
</worksheet>
</file>

<file path=xl/worksheets/sheet64.xml><?xml version="1.0" encoding="utf-8"?>
<worksheet xmlns="http://schemas.openxmlformats.org/spreadsheetml/2006/main" xmlns:r="http://schemas.openxmlformats.org/officeDocument/2006/relationships">
  <sheetPr>
    <tabColor rgb="FF7030A0"/>
  </sheetPr>
  <dimension ref="A1:H106"/>
  <sheetViews>
    <sheetView workbookViewId="0">
      <selection activeCell="G24" sqref="G24"/>
    </sheetView>
  </sheetViews>
  <sheetFormatPr defaultColWidth="10.75" defaultRowHeight="13.5"/>
  <cols>
    <col min="1" max="1" width="5" customWidth="1"/>
    <col min="2" max="2" width="33.625" customWidth="1"/>
  </cols>
  <sheetData>
    <row r="1" spans="1:8">
      <c r="A1" s="1"/>
      <c r="B1" s="1"/>
      <c r="C1" s="1"/>
      <c r="D1" s="1"/>
      <c r="E1" s="1"/>
      <c r="F1" s="1"/>
    </row>
    <row r="2" spans="1:8" ht="12.95" customHeight="1">
      <c r="A2" s="519" t="s">
        <v>1084</v>
      </c>
      <c r="B2" s="519"/>
      <c r="C2" s="519"/>
      <c r="D2" s="519"/>
      <c r="E2" s="519"/>
      <c r="F2" s="519"/>
    </row>
    <row r="3" spans="1:8" ht="42.6" customHeight="1">
      <c r="A3" s="519"/>
      <c r="B3" s="519"/>
      <c r="C3" s="519"/>
      <c r="D3" s="519"/>
      <c r="E3" s="519"/>
      <c r="F3" s="519"/>
    </row>
    <row r="4" spans="1:8" ht="28.5" customHeight="1">
      <c r="H4" s="442" t="s">
        <v>0</v>
      </c>
    </row>
    <row r="5" spans="1:8" ht="33" customHeight="1">
      <c r="A5" s="548" t="s">
        <v>1</v>
      </c>
      <c r="B5" s="548" t="s">
        <v>2</v>
      </c>
      <c r="C5" s="548" t="s">
        <v>4</v>
      </c>
      <c r="D5" s="548"/>
      <c r="E5" s="548" t="s">
        <v>5</v>
      </c>
      <c r="F5" s="548"/>
      <c r="G5" s="548" t="s">
        <v>6</v>
      </c>
      <c r="H5" s="548"/>
    </row>
    <row r="6" spans="1:8" ht="23.85" customHeight="1">
      <c r="A6" s="548"/>
      <c r="B6" s="548"/>
      <c r="C6" s="548" t="s">
        <v>431</v>
      </c>
      <c r="D6" s="548" t="s">
        <v>432</v>
      </c>
      <c r="E6" s="548" t="s">
        <v>431</v>
      </c>
      <c r="F6" s="548" t="s">
        <v>432</v>
      </c>
      <c r="G6" s="548" t="s">
        <v>431</v>
      </c>
      <c r="H6" s="548" t="s">
        <v>432</v>
      </c>
    </row>
    <row r="7" spans="1:8" ht="28.5" customHeight="1">
      <c r="A7" s="548"/>
      <c r="B7" s="548"/>
      <c r="C7" s="548"/>
      <c r="D7" s="548"/>
      <c r="E7" s="548"/>
      <c r="F7" s="548"/>
      <c r="G7" s="548"/>
      <c r="H7" s="548"/>
    </row>
    <row r="8" spans="1:8" s="424" customFormat="1" ht="17.25" customHeight="1">
      <c r="A8" s="462">
        <v>1</v>
      </c>
      <c r="B8" s="462">
        <v>2</v>
      </c>
      <c r="C8" s="462">
        <v>3</v>
      </c>
      <c r="D8" s="462">
        <v>4</v>
      </c>
      <c r="E8" s="462">
        <v>5</v>
      </c>
      <c r="F8" s="462">
        <v>6</v>
      </c>
      <c r="G8" s="462">
        <v>5</v>
      </c>
      <c r="H8" s="462">
        <v>6</v>
      </c>
    </row>
    <row r="9" spans="1:8" ht="18" customHeight="1">
      <c r="A9" s="169">
        <v>1</v>
      </c>
      <c r="B9" s="169" t="s">
        <v>1130</v>
      </c>
      <c r="C9" s="173">
        <v>-117.28</v>
      </c>
      <c r="D9" s="173">
        <v>-117.28</v>
      </c>
      <c r="E9" s="170">
        <v>105</v>
      </c>
      <c r="F9" s="170">
        <v>105</v>
      </c>
      <c r="G9" s="172">
        <v>472</v>
      </c>
      <c r="H9" s="172">
        <v>472</v>
      </c>
    </row>
    <row r="10" spans="1:8" ht="18" customHeight="1">
      <c r="A10" s="169">
        <v>2</v>
      </c>
      <c r="B10" s="169" t="s">
        <v>1131</v>
      </c>
      <c r="C10" s="173">
        <v>117.28</v>
      </c>
      <c r="D10" s="173">
        <v>117.28</v>
      </c>
      <c r="E10" s="170">
        <v>-105</v>
      </c>
      <c r="F10" s="170">
        <v>-105</v>
      </c>
      <c r="G10" s="172">
        <v>-472</v>
      </c>
      <c r="H10" s="172">
        <v>-472</v>
      </c>
    </row>
    <row r="11" spans="1:8" ht="18" customHeight="1">
      <c r="A11" s="169">
        <v>3</v>
      </c>
      <c r="B11" s="169" t="s">
        <v>1132</v>
      </c>
      <c r="C11" s="173">
        <v>66.3</v>
      </c>
      <c r="D11" s="173">
        <v>66.3</v>
      </c>
      <c r="E11" s="170">
        <v>195</v>
      </c>
      <c r="F11" s="170">
        <v>195</v>
      </c>
      <c r="G11" s="172">
        <v>-349</v>
      </c>
      <c r="H11" s="172">
        <v>-349</v>
      </c>
    </row>
    <row r="12" spans="1:8" ht="18" customHeight="1">
      <c r="A12" s="169">
        <v>4</v>
      </c>
      <c r="B12" s="169" t="s">
        <v>1133</v>
      </c>
      <c r="C12" s="173">
        <v>-66.3</v>
      </c>
      <c r="D12" s="173">
        <v>-66.3</v>
      </c>
      <c r="E12" s="170">
        <v>-195</v>
      </c>
      <c r="F12" s="170">
        <v>-195</v>
      </c>
      <c r="G12" s="172">
        <v>349</v>
      </c>
      <c r="H12" s="172">
        <v>349</v>
      </c>
    </row>
    <row r="13" spans="1:8" ht="18" customHeight="1">
      <c r="A13" s="169">
        <v>5</v>
      </c>
      <c r="B13" s="169" t="s">
        <v>1134</v>
      </c>
      <c r="C13" s="173" t="s">
        <v>32</v>
      </c>
      <c r="D13" s="173" t="s">
        <v>32</v>
      </c>
      <c r="E13" s="170" t="s">
        <v>32</v>
      </c>
      <c r="F13" s="170" t="s">
        <v>32</v>
      </c>
      <c r="G13" s="172" t="s">
        <v>32</v>
      </c>
      <c r="H13" s="172" t="s">
        <v>32</v>
      </c>
    </row>
    <row r="14" spans="1:8" ht="18" customHeight="1">
      <c r="A14" s="169">
        <v>6</v>
      </c>
      <c r="B14" s="169" t="s">
        <v>1135</v>
      </c>
      <c r="C14" s="173" t="s">
        <v>32</v>
      </c>
      <c r="D14" s="173" t="s">
        <v>32</v>
      </c>
      <c r="E14" s="170" t="s">
        <v>32</v>
      </c>
      <c r="F14" s="170" t="s">
        <v>32</v>
      </c>
      <c r="G14" s="172" t="s">
        <v>32</v>
      </c>
      <c r="H14" s="172" t="s">
        <v>32</v>
      </c>
    </row>
    <row r="15" spans="1:8" ht="30.75" customHeight="1">
      <c r="A15" s="169">
        <v>7</v>
      </c>
      <c r="B15" s="169" t="s">
        <v>433</v>
      </c>
      <c r="C15" s="173">
        <v>111.59</v>
      </c>
      <c r="D15" s="173">
        <v>111.59</v>
      </c>
      <c r="E15" s="170">
        <v>96</v>
      </c>
      <c r="F15" s="170">
        <v>96</v>
      </c>
      <c r="G15" s="172">
        <v>69</v>
      </c>
      <c r="H15" s="172">
        <v>69</v>
      </c>
    </row>
    <row r="16" spans="1:8" ht="34.5" customHeight="1">
      <c r="A16" s="169">
        <v>8</v>
      </c>
      <c r="B16" s="169" t="s">
        <v>434</v>
      </c>
      <c r="C16" s="173">
        <v>-111.59</v>
      </c>
      <c r="D16" s="173">
        <v>-111.59</v>
      </c>
      <c r="E16" s="170">
        <v>-96</v>
      </c>
      <c r="F16" s="170">
        <v>-96</v>
      </c>
      <c r="G16" s="172">
        <v>-69</v>
      </c>
      <c r="H16" s="172">
        <v>-69</v>
      </c>
    </row>
    <row r="19" spans="2:2">
      <c r="B19" s="174"/>
    </row>
    <row r="106" spans="1:1">
      <c r="A106" s="16" t="s">
        <v>17</v>
      </c>
    </row>
  </sheetData>
  <sheetProtection selectLockedCells="1" selectUnlockedCells="1"/>
  <mergeCells count="12">
    <mergeCell ref="G5:H5"/>
    <mergeCell ref="C6:C7"/>
    <mergeCell ref="D6:D7"/>
    <mergeCell ref="E6:E7"/>
    <mergeCell ref="F6:F7"/>
    <mergeCell ref="G6:G7"/>
    <mergeCell ref="H6:H7"/>
    <mergeCell ref="A2:F3"/>
    <mergeCell ref="A5:A7"/>
    <mergeCell ref="B5:B7"/>
    <mergeCell ref="C5:D5"/>
    <mergeCell ref="E5:F5"/>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65.xml><?xml version="1.0" encoding="utf-8"?>
<worksheet xmlns="http://schemas.openxmlformats.org/spreadsheetml/2006/main" xmlns:r="http://schemas.openxmlformats.org/officeDocument/2006/relationships">
  <sheetPr>
    <tabColor rgb="FF7030A0"/>
  </sheetPr>
  <dimension ref="A1:H107"/>
  <sheetViews>
    <sheetView workbookViewId="0">
      <selection activeCell="A4" sqref="A4:H14"/>
    </sheetView>
  </sheetViews>
  <sheetFormatPr defaultColWidth="10.75" defaultRowHeight="13.5"/>
  <cols>
    <col min="1" max="1" width="5.75" customWidth="1"/>
    <col min="2" max="2" width="28.5" customWidth="1"/>
  </cols>
  <sheetData>
    <row r="1" spans="1:8">
      <c r="A1" s="1"/>
      <c r="B1" s="1"/>
      <c r="C1" s="1"/>
      <c r="D1" s="1"/>
      <c r="E1" s="1"/>
      <c r="F1" s="1"/>
    </row>
    <row r="2" spans="1:8" ht="47.25" customHeight="1">
      <c r="A2" s="519" t="s">
        <v>1085</v>
      </c>
      <c r="B2" s="519"/>
      <c r="C2" s="519"/>
      <c r="D2" s="519"/>
      <c r="E2" s="519"/>
      <c r="F2" s="519"/>
    </row>
    <row r="3" spans="1:8" ht="16.5" customHeight="1">
      <c r="A3" s="152"/>
      <c r="B3" s="152"/>
      <c r="C3" s="152"/>
      <c r="D3" s="152"/>
      <c r="E3" s="152"/>
      <c r="H3" s="442" t="s">
        <v>0</v>
      </c>
    </row>
    <row r="4" spans="1:8" ht="45.75" customHeight="1">
      <c r="A4" s="548" t="s">
        <v>1</v>
      </c>
      <c r="B4" s="548" t="s">
        <v>2</v>
      </c>
      <c r="C4" s="548" t="s">
        <v>437</v>
      </c>
      <c r="D4" s="548"/>
      <c r="E4" s="548" t="s">
        <v>436</v>
      </c>
      <c r="F4" s="548"/>
      <c r="G4" s="548" t="s">
        <v>435</v>
      </c>
      <c r="H4" s="548"/>
    </row>
    <row r="5" spans="1:8" ht="55.5" customHeight="1">
      <c r="A5" s="548"/>
      <c r="B5" s="548"/>
      <c r="C5" s="409" t="s">
        <v>431</v>
      </c>
      <c r="D5" s="409" t="s">
        <v>432</v>
      </c>
      <c r="E5" s="409" t="s">
        <v>431</v>
      </c>
      <c r="F5" s="409" t="s">
        <v>432</v>
      </c>
      <c r="G5" s="409" t="s">
        <v>431</v>
      </c>
      <c r="H5" s="409" t="s">
        <v>432</v>
      </c>
    </row>
    <row r="6" spans="1:8" s="424" customFormat="1" ht="11.25">
      <c r="A6" s="462">
        <v>1</v>
      </c>
      <c r="B6" s="462">
        <v>2</v>
      </c>
      <c r="C6" s="462">
        <v>3</v>
      </c>
      <c r="D6" s="462">
        <v>4</v>
      </c>
      <c r="E6" s="462">
        <v>5</v>
      </c>
      <c r="F6" s="462">
        <v>6</v>
      </c>
      <c r="G6" s="462">
        <v>5</v>
      </c>
      <c r="H6" s="462">
        <v>6</v>
      </c>
    </row>
    <row r="7" spans="1:8" ht="18" customHeight="1">
      <c r="A7" s="169">
        <v>1</v>
      </c>
      <c r="B7" s="169" t="s">
        <v>1130</v>
      </c>
      <c r="C7" s="176">
        <v>-117.24</v>
      </c>
      <c r="D7" s="176">
        <v>-117.24</v>
      </c>
      <c r="E7" s="175">
        <v>105</v>
      </c>
      <c r="F7" s="175">
        <v>105</v>
      </c>
      <c r="G7" s="175">
        <v>463</v>
      </c>
      <c r="H7" s="175">
        <v>463</v>
      </c>
    </row>
    <row r="8" spans="1:8" ht="18" customHeight="1">
      <c r="A8" s="169">
        <v>2</v>
      </c>
      <c r="B8" s="169" t="s">
        <v>1131</v>
      </c>
      <c r="C8" s="176">
        <v>117.24</v>
      </c>
      <c r="D8" s="176">
        <v>117.24</v>
      </c>
      <c r="E8" s="175">
        <v>-105</v>
      </c>
      <c r="F8" s="175">
        <v>-105</v>
      </c>
      <c r="G8" s="175">
        <v>-463</v>
      </c>
      <c r="H8" s="175">
        <v>-463</v>
      </c>
    </row>
    <row r="9" spans="1:8" ht="18" customHeight="1">
      <c r="A9" s="169">
        <v>3</v>
      </c>
      <c r="B9" s="169" t="s">
        <v>1132</v>
      </c>
      <c r="C9" s="176">
        <v>64.62</v>
      </c>
      <c r="D9" s="176">
        <v>64.62</v>
      </c>
      <c r="E9" s="175">
        <v>209</v>
      </c>
      <c r="F9" s="175">
        <v>209</v>
      </c>
      <c r="G9" s="175">
        <v>-340</v>
      </c>
      <c r="H9" s="175">
        <v>-340</v>
      </c>
    </row>
    <row r="10" spans="1:8" ht="18" customHeight="1">
      <c r="A10" s="169">
        <v>4</v>
      </c>
      <c r="B10" s="169" t="s">
        <v>1133</v>
      </c>
      <c r="C10" s="176">
        <v>-64.62</v>
      </c>
      <c r="D10" s="176">
        <v>-64.62</v>
      </c>
      <c r="E10" s="175">
        <v>-209</v>
      </c>
      <c r="F10" s="175">
        <v>-209</v>
      </c>
      <c r="G10" s="175">
        <v>340</v>
      </c>
      <c r="H10" s="175">
        <v>340</v>
      </c>
    </row>
    <row r="11" spans="1:8" ht="18" customHeight="1">
      <c r="A11" s="169">
        <v>5</v>
      </c>
      <c r="B11" s="169" t="s">
        <v>1134</v>
      </c>
      <c r="C11" s="176" t="s">
        <v>32</v>
      </c>
      <c r="D11" s="176" t="s">
        <v>32</v>
      </c>
      <c r="E11" s="175" t="s">
        <v>32</v>
      </c>
      <c r="F11" s="175" t="s">
        <v>32</v>
      </c>
      <c r="G11" s="175" t="s">
        <v>32</v>
      </c>
      <c r="H11" s="175" t="s">
        <v>32</v>
      </c>
    </row>
    <row r="12" spans="1:8" ht="18" customHeight="1">
      <c r="A12" s="169">
        <v>6</v>
      </c>
      <c r="B12" s="169" t="s">
        <v>1135</v>
      </c>
      <c r="C12" s="176" t="s">
        <v>32</v>
      </c>
      <c r="D12" s="176" t="s">
        <v>32</v>
      </c>
      <c r="E12" s="175" t="s">
        <v>32</v>
      </c>
      <c r="F12" s="175" t="s">
        <v>32</v>
      </c>
      <c r="G12" s="175" t="s">
        <v>32</v>
      </c>
      <c r="H12" s="175" t="s">
        <v>32</v>
      </c>
    </row>
    <row r="13" spans="1:8" ht="32.25" customHeight="1">
      <c r="A13" s="169">
        <v>7</v>
      </c>
      <c r="B13" s="169" t="s">
        <v>433</v>
      </c>
      <c r="C13" s="176">
        <v>109.14</v>
      </c>
      <c r="D13" s="176">
        <v>109.14</v>
      </c>
      <c r="E13" s="175">
        <v>104</v>
      </c>
      <c r="F13" s="175">
        <v>104</v>
      </c>
      <c r="G13" s="175">
        <v>69</v>
      </c>
      <c r="H13" s="175">
        <v>69</v>
      </c>
    </row>
    <row r="14" spans="1:8" ht="30" customHeight="1">
      <c r="A14" s="169">
        <v>8</v>
      </c>
      <c r="B14" s="169" t="s">
        <v>434</v>
      </c>
      <c r="C14" s="176">
        <v>-109.14</v>
      </c>
      <c r="D14" s="176">
        <v>-109.14</v>
      </c>
      <c r="E14" s="175">
        <v>-104</v>
      </c>
      <c r="F14" s="175">
        <v>-104</v>
      </c>
      <c r="G14" s="175">
        <v>-69</v>
      </c>
      <c r="H14" s="175">
        <v>-69</v>
      </c>
    </row>
    <row r="17" spans="2:2">
      <c r="B17" s="174"/>
    </row>
    <row r="107" spans="1:1">
      <c r="A107" s="16" t="s">
        <v>17</v>
      </c>
    </row>
  </sheetData>
  <sheetProtection selectLockedCells="1" selectUnlockedCells="1"/>
  <mergeCells count="6">
    <mergeCell ref="G4:H4"/>
    <mergeCell ref="A2:F2"/>
    <mergeCell ref="A4:A5"/>
    <mergeCell ref="B4:B5"/>
    <mergeCell ref="C4:D4"/>
    <mergeCell ref="E4:F4"/>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66.xml><?xml version="1.0" encoding="utf-8"?>
<worksheet xmlns="http://schemas.openxmlformats.org/spreadsheetml/2006/main" xmlns:r="http://schemas.openxmlformats.org/officeDocument/2006/relationships">
  <sheetPr>
    <tabColor rgb="FF7030A0"/>
  </sheetPr>
  <dimension ref="A1:IM106"/>
  <sheetViews>
    <sheetView showZeros="0" view="pageLayout" zoomScaleNormal="97" workbookViewId="0">
      <selection activeCell="A6" sqref="A6:XFD6"/>
    </sheetView>
  </sheetViews>
  <sheetFormatPr defaultColWidth="10.125" defaultRowHeight="12.75"/>
  <cols>
    <col min="1" max="1" width="6" style="178" customWidth="1"/>
    <col min="2" max="2" width="45" style="178" customWidth="1"/>
    <col min="3" max="3" width="11.125" style="178" customWidth="1"/>
    <col min="4" max="6" width="10.125" style="178"/>
    <col min="7" max="7" width="11.25" style="178" customWidth="1"/>
    <col min="8" max="8" width="11.75" style="178" customWidth="1"/>
    <col min="9" max="255" width="10.125" style="178"/>
    <col min="256" max="256" width="6" style="178" customWidth="1"/>
    <col min="257" max="257" width="30.125" style="178" customWidth="1"/>
    <col min="258" max="258" width="11.125" style="178" customWidth="1"/>
    <col min="259" max="261" width="10.125" style="178"/>
    <col min="262" max="262" width="11.25" style="178" customWidth="1"/>
    <col min="263" max="263" width="11.75" style="178" customWidth="1"/>
    <col min="264" max="264" width="12.875" style="178" customWidth="1"/>
    <col min="265" max="511" width="10.125" style="178"/>
    <col min="512" max="512" width="6" style="178" customWidth="1"/>
    <col min="513" max="513" width="30.125" style="178" customWidth="1"/>
    <col min="514" max="514" width="11.125" style="178" customWidth="1"/>
    <col min="515" max="517" width="10.125" style="178"/>
    <col min="518" max="518" width="11.25" style="178" customWidth="1"/>
    <col min="519" max="519" width="11.75" style="178" customWidth="1"/>
    <col min="520" max="520" width="12.875" style="178" customWidth="1"/>
    <col min="521" max="767" width="10.125" style="178"/>
    <col min="768" max="768" width="6" style="178" customWidth="1"/>
    <col min="769" max="769" width="30.125" style="178" customWidth="1"/>
    <col min="770" max="770" width="11.125" style="178" customWidth="1"/>
    <col min="771" max="773" width="10.125" style="178"/>
    <col min="774" max="774" width="11.25" style="178" customWidth="1"/>
    <col min="775" max="775" width="11.75" style="178" customWidth="1"/>
    <col min="776" max="776" width="12.875" style="178" customWidth="1"/>
    <col min="777" max="1023" width="10.125" style="178"/>
    <col min="1024" max="1024" width="6" style="178" customWidth="1"/>
    <col min="1025" max="1025" width="30.125" style="178" customWidth="1"/>
    <col min="1026" max="1026" width="11.125" style="178" customWidth="1"/>
    <col min="1027" max="1029" width="10.125" style="178"/>
    <col min="1030" max="1030" width="11.25" style="178" customWidth="1"/>
    <col min="1031" max="1031" width="11.75" style="178" customWidth="1"/>
    <col min="1032" max="1032" width="12.875" style="178" customWidth="1"/>
    <col min="1033" max="1279" width="10.125" style="178"/>
    <col min="1280" max="1280" width="6" style="178" customWidth="1"/>
    <col min="1281" max="1281" width="30.125" style="178" customWidth="1"/>
    <col min="1282" max="1282" width="11.125" style="178" customWidth="1"/>
    <col min="1283" max="1285" width="10.125" style="178"/>
    <col min="1286" max="1286" width="11.25" style="178" customWidth="1"/>
    <col min="1287" max="1287" width="11.75" style="178" customWidth="1"/>
    <col min="1288" max="1288" width="12.875" style="178" customWidth="1"/>
    <col min="1289" max="1535" width="10.125" style="178"/>
    <col min="1536" max="1536" width="6" style="178" customWidth="1"/>
    <col min="1537" max="1537" width="30.125" style="178" customWidth="1"/>
    <col min="1538" max="1538" width="11.125" style="178" customWidth="1"/>
    <col min="1539" max="1541" width="10.125" style="178"/>
    <col min="1542" max="1542" width="11.25" style="178" customWidth="1"/>
    <col min="1543" max="1543" width="11.75" style="178" customWidth="1"/>
    <col min="1544" max="1544" width="12.875" style="178" customWidth="1"/>
    <col min="1545" max="1791" width="10.125" style="178"/>
    <col min="1792" max="1792" width="6" style="178" customWidth="1"/>
    <col min="1793" max="1793" width="30.125" style="178" customWidth="1"/>
    <col min="1794" max="1794" width="11.125" style="178" customWidth="1"/>
    <col min="1795" max="1797" width="10.125" style="178"/>
    <col min="1798" max="1798" width="11.25" style="178" customWidth="1"/>
    <col min="1799" max="1799" width="11.75" style="178" customWidth="1"/>
    <col min="1800" max="1800" width="12.875" style="178" customWidth="1"/>
    <col min="1801" max="2047" width="10.125" style="178"/>
    <col min="2048" max="2048" width="6" style="178" customWidth="1"/>
    <col min="2049" max="2049" width="30.125" style="178" customWidth="1"/>
    <col min="2050" max="2050" width="11.125" style="178" customWidth="1"/>
    <col min="2051" max="2053" width="10.125" style="178"/>
    <col min="2054" max="2054" width="11.25" style="178" customWidth="1"/>
    <col min="2055" max="2055" width="11.75" style="178" customWidth="1"/>
    <col min="2056" max="2056" width="12.875" style="178" customWidth="1"/>
    <col min="2057" max="2303" width="10.125" style="178"/>
    <col min="2304" max="2304" width="6" style="178" customWidth="1"/>
    <col min="2305" max="2305" width="30.125" style="178" customWidth="1"/>
    <col min="2306" max="2306" width="11.125" style="178" customWidth="1"/>
    <col min="2307" max="2309" width="10.125" style="178"/>
    <col min="2310" max="2310" width="11.25" style="178" customWidth="1"/>
    <col min="2311" max="2311" width="11.75" style="178" customWidth="1"/>
    <col min="2312" max="2312" width="12.875" style="178" customWidth="1"/>
    <col min="2313" max="2559" width="10.125" style="178"/>
    <col min="2560" max="2560" width="6" style="178" customWidth="1"/>
    <col min="2561" max="2561" width="30.125" style="178" customWidth="1"/>
    <col min="2562" max="2562" width="11.125" style="178" customWidth="1"/>
    <col min="2563" max="2565" width="10.125" style="178"/>
    <col min="2566" max="2566" width="11.25" style="178" customWidth="1"/>
    <col min="2567" max="2567" width="11.75" style="178" customWidth="1"/>
    <col min="2568" max="2568" width="12.875" style="178" customWidth="1"/>
    <col min="2569" max="2815" width="10.125" style="178"/>
    <col min="2816" max="2816" width="6" style="178" customWidth="1"/>
    <col min="2817" max="2817" width="30.125" style="178" customWidth="1"/>
    <col min="2818" max="2818" width="11.125" style="178" customWidth="1"/>
    <col min="2819" max="2821" width="10.125" style="178"/>
    <col min="2822" max="2822" width="11.25" style="178" customWidth="1"/>
    <col min="2823" max="2823" width="11.75" style="178" customWidth="1"/>
    <col min="2824" max="2824" width="12.875" style="178" customWidth="1"/>
    <col min="2825" max="3071" width="10.125" style="178"/>
    <col min="3072" max="3072" width="6" style="178" customWidth="1"/>
    <col min="3073" max="3073" width="30.125" style="178" customWidth="1"/>
    <col min="3074" max="3074" width="11.125" style="178" customWidth="1"/>
    <col min="3075" max="3077" width="10.125" style="178"/>
    <col min="3078" max="3078" width="11.25" style="178" customWidth="1"/>
    <col min="3079" max="3079" width="11.75" style="178" customWidth="1"/>
    <col min="3080" max="3080" width="12.875" style="178" customWidth="1"/>
    <col min="3081" max="3327" width="10.125" style="178"/>
    <col min="3328" max="3328" width="6" style="178" customWidth="1"/>
    <col min="3329" max="3329" width="30.125" style="178" customWidth="1"/>
    <col min="3330" max="3330" width="11.125" style="178" customWidth="1"/>
    <col min="3331" max="3333" width="10.125" style="178"/>
    <col min="3334" max="3334" width="11.25" style="178" customWidth="1"/>
    <col min="3335" max="3335" width="11.75" style="178" customWidth="1"/>
    <col min="3336" max="3336" width="12.875" style="178" customWidth="1"/>
    <col min="3337" max="3583" width="10.125" style="178"/>
    <col min="3584" max="3584" width="6" style="178" customWidth="1"/>
    <col min="3585" max="3585" width="30.125" style="178" customWidth="1"/>
    <col min="3586" max="3586" width="11.125" style="178" customWidth="1"/>
    <col min="3587" max="3589" width="10.125" style="178"/>
    <col min="3590" max="3590" width="11.25" style="178" customWidth="1"/>
    <col min="3591" max="3591" width="11.75" style="178" customWidth="1"/>
    <col min="3592" max="3592" width="12.875" style="178" customWidth="1"/>
    <col min="3593" max="3839" width="10.125" style="178"/>
    <col min="3840" max="3840" width="6" style="178" customWidth="1"/>
    <col min="3841" max="3841" width="30.125" style="178" customWidth="1"/>
    <col min="3842" max="3842" width="11.125" style="178" customWidth="1"/>
    <col min="3843" max="3845" width="10.125" style="178"/>
    <col min="3846" max="3846" width="11.25" style="178" customWidth="1"/>
    <col min="3847" max="3847" width="11.75" style="178" customWidth="1"/>
    <col min="3848" max="3848" width="12.875" style="178" customWidth="1"/>
    <col min="3849" max="4095" width="10.125" style="178"/>
    <col min="4096" max="4096" width="6" style="178" customWidth="1"/>
    <col min="4097" max="4097" width="30.125" style="178" customWidth="1"/>
    <col min="4098" max="4098" width="11.125" style="178" customWidth="1"/>
    <col min="4099" max="4101" width="10.125" style="178"/>
    <col min="4102" max="4102" width="11.25" style="178" customWidth="1"/>
    <col min="4103" max="4103" width="11.75" style="178" customWidth="1"/>
    <col min="4104" max="4104" width="12.875" style="178" customWidth="1"/>
    <col min="4105" max="4351" width="10.125" style="178"/>
    <col min="4352" max="4352" width="6" style="178" customWidth="1"/>
    <col min="4353" max="4353" width="30.125" style="178" customWidth="1"/>
    <col min="4354" max="4354" width="11.125" style="178" customWidth="1"/>
    <col min="4355" max="4357" width="10.125" style="178"/>
    <col min="4358" max="4358" width="11.25" style="178" customWidth="1"/>
    <col min="4359" max="4359" width="11.75" style="178" customWidth="1"/>
    <col min="4360" max="4360" width="12.875" style="178" customWidth="1"/>
    <col min="4361" max="4607" width="10.125" style="178"/>
    <col min="4608" max="4608" width="6" style="178" customWidth="1"/>
    <col min="4609" max="4609" width="30.125" style="178" customWidth="1"/>
    <col min="4610" max="4610" width="11.125" style="178" customWidth="1"/>
    <col min="4611" max="4613" width="10.125" style="178"/>
    <col min="4614" max="4614" width="11.25" style="178" customWidth="1"/>
    <col min="4615" max="4615" width="11.75" style="178" customWidth="1"/>
    <col min="4616" max="4616" width="12.875" style="178" customWidth="1"/>
    <col min="4617" max="4863" width="10.125" style="178"/>
    <col min="4864" max="4864" width="6" style="178" customWidth="1"/>
    <col min="4865" max="4865" width="30.125" style="178" customWidth="1"/>
    <col min="4866" max="4866" width="11.125" style="178" customWidth="1"/>
    <col min="4867" max="4869" width="10.125" style="178"/>
    <col min="4870" max="4870" width="11.25" style="178" customWidth="1"/>
    <col min="4871" max="4871" width="11.75" style="178" customWidth="1"/>
    <col min="4872" max="4872" width="12.875" style="178" customWidth="1"/>
    <col min="4873" max="5119" width="10.125" style="178"/>
    <col min="5120" max="5120" width="6" style="178" customWidth="1"/>
    <col min="5121" max="5121" width="30.125" style="178" customWidth="1"/>
    <col min="5122" max="5122" width="11.125" style="178" customWidth="1"/>
    <col min="5123" max="5125" width="10.125" style="178"/>
    <col min="5126" max="5126" width="11.25" style="178" customWidth="1"/>
    <col min="5127" max="5127" width="11.75" style="178" customWidth="1"/>
    <col min="5128" max="5128" width="12.875" style="178" customWidth="1"/>
    <col min="5129" max="5375" width="10.125" style="178"/>
    <col min="5376" max="5376" width="6" style="178" customWidth="1"/>
    <col min="5377" max="5377" width="30.125" style="178" customWidth="1"/>
    <col min="5378" max="5378" width="11.125" style="178" customWidth="1"/>
    <col min="5379" max="5381" width="10.125" style="178"/>
    <col min="5382" max="5382" width="11.25" style="178" customWidth="1"/>
    <col min="5383" max="5383" width="11.75" style="178" customWidth="1"/>
    <col min="5384" max="5384" width="12.875" style="178" customWidth="1"/>
    <col min="5385" max="5631" width="10.125" style="178"/>
    <col min="5632" max="5632" width="6" style="178" customWidth="1"/>
    <col min="5633" max="5633" width="30.125" style="178" customWidth="1"/>
    <col min="5634" max="5634" width="11.125" style="178" customWidth="1"/>
    <col min="5635" max="5637" width="10.125" style="178"/>
    <col min="5638" max="5638" width="11.25" style="178" customWidth="1"/>
    <col min="5639" max="5639" width="11.75" style="178" customWidth="1"/>
    <col min="5640" max="5640" width="12.875" style="178" customWidth="1"/>
    <col min="5641" max="5887" width="10.125" style="178"/>
    <col min="5888" max="5888" width="6" style="178" customWidth="1"/>
    <col min="5889" max="5889" width="30.125" style="178" customWidth="1"/>
    <col min="5890" max="5890" width="11.125" style="178" customWidth="1"/>
    <col min="5891" max="5893" width="10.125" style="178"/>
    <col min="5894" max="5894" width="11.25" style="178" customWidth="1"/>
    <col min="5895" max="5895" width="11.75" style="178" customWidth="1"/>
    <col min="5896" max="5896" width="12.875" style="178" customWidth="1"/>
    <col min="5897" max="6143" width="10.125" style="178"/>
    <col min="6144" max="6144" width="6" style="178" customWidth="1"/>
    <col min="6145" max="6145" width="30.125" style="178" customWidth="1"/>
    <col min="6146" max="6146" width="11.125" style="178" customWidth="1"/>
    <col min="6147" max="6149" width="10.125" style="178"/>
    <col min="6150" max="6150" width="11.25" style="178" customWidth="1"/>
    <col min="6151" max="6151" width="11.75" style="178" customWidth="1"/>
    <col min="6152" max="6152" width="12.875" style="178" customWidth="1"/>
    <col min="6153" max="6399" width="10.125" style="178"/>
    <col min="6400" max="6400" width="6" style="178" customWidth="1"/>
    <col min="6401" max="6401" width="30.125" style="178" customWidth="1"/>
    <col min="6402" max="6402" width="11.125" style="178" customWidth="1"/>
    <col min="6403" max="6405" width="10.125" style="178"/>
    <col min="6406" max="6406" width="11.25" style="178" customWidth="1"/>
    <col min="6407" max="6407" width="11.75" style="178" customWidth="1"/>
    <col min="6408" max="6408" width="12.875" style="178" customWidth="1"/>
    <col min="6409" max="6655" width="10.125" style="178"/>
    <col min="6656" max="6656" width="6" style="178" customWidth="1"/>
    <col min="6657" max="6657" width="30.125" style="178" customWidth="1"/>
    <col min="6658" max="6658" width="11.125" style="178" customWidth="1"/>
    <col min="6659" max="6661" width="10.125" style="178"/>
    <col min="6662" max="6662" width="11.25" style="178" customWidth="1"/>
    <col min="6663" max="6663" width="11.75" style="178" customWidth="1"/>
    <col min="6664" max="6664" width="12.875" style="178" customWidth="1"/>
    <col min="6665" max="6911" width="10.125" style="178"/>
    <col min="6912" max="6912" width="6" style="178" customWidth="1"/>
    <col min="6913" max="6913" width="30.125" style="178" customWidth="1"/>
    <col min="6914" max="6914" width="11.125" style="178" customWidth="1"/>
    <col min="6915" max="6917" width="10.125" style="178"/>
    <col min="6918" max="6918" width="11.25" style="178" customWidth="1"/>
    <col min="6919" max="6919" width="11.75" style="178" customWidth="1"/>
    <col min="6920" max="6920" width="12.875" style="178" customWidth="1"/>
    <col min="6921" max="7167" width="10.125" style="178"/>
    <col min="7168" max="7168" width="6" style="178" customWidth="1"/>
    <col min="7169" max="7169" width="30.125" style="178" customWidth="1"/>
    <col min="7170" max="7170" width="11.125" style="178" customWidth="1"/>
    <col min="7171" max="7173" width="10.125" style="178"/>
    <col min="7174" max="7174" width="11.25" style="178" customWidth="1"/>
    <col min="7175" max="7175" width="11.75" style="178" customWidth="1"/>
    <col min="7176" max="7176" width="12.875" style="178" customWidth="1"/>
    <col min="7177" max="7423" width="10.125" style="178"/>
    <col min="7424" max="7424" width="6" style="178" customWidth="1"/>
    <col min="7425" max="7425" width="30.125" style="178" customWidth="1"/>
    <col min="7426" max="7426" width="11.125" style="178" customWidth="1"/>
    <col min="7427" max="7429" width="10.125" style="178"/>
    <col min="7430" max="7430" width="11.25" style="178" customWidth="1"/>
    <col min="7431" max="7431" width="11.75" style="178" customWidth="1"/>
    <col min="7432" max="7432" width="12.875" style="178" customWidth="1"/>
    <col min="7433" max="7679" width="10.125" style="178"/>
    <col min="7680" max="7680" width="6" style="178" customWidth="1"/>
    <col min="7681" max="7681" width="30.125" style="178" customWidth="1"/>
    <col min="7682" max="7682" width="11.125" style="178" customWidth="1"/>
    <col min="7683" max="7685" width="10.125" style="178"/>
    <col min="7686" max="7686" width="11.25" style="178" customWidth="1"/>
    <col min="7687" max="7687" width="11.75" style="178" customWidth="1"/>
    <col min="7688" max="7688" width="12.875" style="178" customWidth="1"/>
    <col min="7689" max="7935" width="10.125" style="178"/>
    <col min="7936" max="7936" width="6" style="178" customWidth="1"/>
    <col min="7937" max="7937" width="30.125" style="178" customWidth="1"/>
    <col min="7938" max="7938" width="11.125" style="178" customWidth="1"/>
    <col min="7939" max="7941" width="10.125" style="178"/>
    <col min="7942" max="7942" width="11.25" style="178" customWidth="1"/>
    <col min="7943" max="7943" width="11.75" style="178" customWidth="1"/>
    <col min="7944" max="7944" width="12.875" style="178" customWidth="1"/>
    <col min="7945" max="8191" width="10.125" style="178"/>
    <col min="8192" max="8192" width="6" style="178" customWidth="1"/>
    <col min="8193" max="8193" width="30.125" style="178" customWidth="1"/>
    <col min="8194" max="8194" width="11.125" style="178" customWidth="1"/>
    <col min="8195" max="8197" width="10.125" style="178"/>
    <col min="8198" max="8198" width="11.25" style="178" customWidth="1"/>
    <col min="8199" max="8199" width="11.75" style="178" customWidth="1"/>
    <col min="8200" max="8200" width="12.875" style="178" customWidth="1"/>
    <col min="8201" max="8447" width="10.125" style="178"/>
    <col min="8448" max="8448" width="6" style="178" customWidth="1"/>
    <col min="8449" max="8449" width="30.125" style="178" customWidth="1"/>
    <col min="8450" max="8450" width="11.125" style="178" customWidth="1"/>
    <col min="8451" max="8453" width="10.125" style="178"/>
    <col min="8454" max="8454" width="11.25" style="178" customWidth="1"/>
    <col min="8455" max="8455" width="11.75" style="178" customWidth="1"/>
    <col min="8456" max="8456" width="12.875" style="178" customWidth="1"/>
    <col min="8457" max="8703" width="10.125" style="178"/>
    <col min="8704" max="8704" width="6" style="178" customWidth="1"/>
    <col min="8705" max="8705" width="30.125" style="178" customWidth="1"/>
    <col min="8706" max="8706" width="11.125" style="178" customWidth="1"/>
    <col min="8707" max="8709" width="10.125" style="178"/>
    <col min="8710" max="8710" width="11.25" style="178" customWidth="1"/>
    <col min="8711" max="8711" width="11.75" style="178" customWidth="1"/>
    <col min="8712" max="8712" width="12.875" style="178" customWidth="1"/>
    <col min="8713" max="8959" width="10.125" style="178"/>
    <col min="8960" max="8960" width="6" style="178" customWidth="1"/>
    <col min="8961" max="8961" width="30.125" style="178" customWidth="1"/>
    <col min="8962" max="8962" width="11.125" style="178" customWidth="1"/>
    <col min="8963" max="8965" width="10.125" style="178"/>
    <col min="8966" max="8966" width="11.25" style="178" customWidth="1"/>
    <col min="8967" max="8967" width="11.75" style="178" customWidth="1"/>
    <col min="8968" max="8968" width="12.875" style="178" customWidth="1"/>
    <col min="8969" max="9215" width="10.125" style="178"/>
    <col min="9216" max="9216" width="6" style="178" customWidth="1"/>
    <col min="9217" max="9217" width="30.125" style="178" customWidth="1"/>
    <col min="9218" max="9218" width="11.125" style="178" customWidth="1"/>
    <col min="9219" max="9221" width="10.125" style="178"/>
    <col min="9222" max="9222" width="11.25" style="178" customWidth="1"/>
    <col min="9223" max="9223" width="11.75" style="178" customWidth="1"/>
    <col min="9224" max="9224" width="12.875" style="178" customWidth="1"/>
    <col min="9225" max="9471" width="10.125" style="178"/>
    <col min="9472" max="9472" width="6" style="178" customWidth="1"/>
    <col min="9473" max="9473" width="30.125" style="178" customWidth="1"/>
    <col min="9474" max="9474" width="11.125" style="178" customWidth="1"/>
    <col min="9475" max="9477" width="10.125" style="178"/>
    <col min="9478" max="9478" width="11.25" style="178" customWidth="1"/>
    <col min="9479" max="9479" width="11.75" style="178" customWidth="1"/>
    <col min="9480" max="9480" width="12.875" style="178" customWidth="1"/>
    <col min="9481" max="9727" width="10.125" style="178"/>
    <col min="9728" max="9728" width="6" style="178" customWidth="1"/>
    <col min="9729" max="9729" width="30.125" style="178" customWidth="1"/>
    <col min="9730" max="9730" width="11.125" style="178" customWidth="1"/>
    <col min="9731" max="9733" width="10.125" style="178"/>
    <col min="9734" max="9734" width="11.25" style="178" customWidth="1"/>
    <col min="9735" max="9735" width="11.75" style="178" customWidth="1"/>
    <col min="9736" max="9736" width="12.875" style="178" customWidth="1"/>
    <col min="9737" max="9983" width="10.125" style="178"/>
    <col min="9984" max="9984" width="6" style="178" customWidth="1"/>
    <col min="9985" max="9985" width="30.125" style="178" customWidth="1"/>
    <col min="9986" max="9986" width="11.125" style="178" customWidth="1"/>
    <col min="9987" max="9989" width="10.125" style="178"/>
    <col min="9990" max="9990" width="11.25" style="178" customWidth="1"/>
    <col min="9991" max="9991" width="11.75" style="178" customWidth="1"/>
    <col min="9992" max="9992" width="12.875" style="178" customWidth="1"/>
    <col min="9993" max="10239" width="10.125" style="178"/>
    <col min="10240" max="10240" width="6" style="178" customWidth="1"/>
    <col min="10241" max="10241" width="30.125" style="178" customWidth="1"/>
    <col min="10242" max="10242" width="11.125" style="178" customWidth="1"/>
    <col min="10243" max="10245" width="10.125" style="178"/>
    <col min="10246" max="10246" width="11.25" style="178" customWidth="1"/>
    <col min="10247" max="10247" width="11.75" style="178" customWidth="1"/>
    <col min="10248" max="10248" width="12.875" style="178" customWidth="1"/>
    <col min="10249" max="10495" width="10.125" style="178"/>
    <col min="10496" max="10496" width="6" style="178" customWidth="1"/>
    <col min="10497" max="10497" width="30.125" style="178" customWidth="1"/>
    <col min="10498" max="10498" width="11.125" style="178" customWidth="1"/>
    <col min="10499" max="10501" width="10.125" style="178"/>
    <col min="10502" max="10502" width="11.25" style="178" customWidth="1"/>
    <col min="10503" max="10503" width="11.75" style="178" customWidth="1"/>
    <col min="10504" max="10504" width="12.875" style="178" customWidth="1"/>
    <col min="10505" max="10751" width="10.125" style="178"/>
    <col min="10752" max="10752" width="6" style="178" customWidth="1"/>
    <col min="10753" max="10753" width="30.125" style="178" customWidth="1"/>
    <col min="10754" max="10754" width="11.125" style="178" customWidth="1"/>
    <col min="10755" max="10757" width="10.125" style="178"/>
    <col min="10758" max="10758" width="11.25" style="178" customWidth="1"/>
    <col min="10759" max="10759" width="11.75" style="178" customWidth="1"/>
    <col min="10760" max="10760" width="12.875" style="178" customWidth="1"/>
    <col min="10761" max="11007" width="10.125" style="178"/>
    <col min="11008" max="11008" width="6" style="178" customWidth="1"/>
    <col min="11009" max="11009" width="30.125" style="178" customWidth="1"/>
    <col min="11010" max="11010" width="11.125" style="178" customWidth="1"/>
    <col min="11011" max="11013" width="10.125" style="178"/>
    <col min="11014" max="11014" width="11.25" style="178" customWidth="1"/>
    <col min="11015" max="11015" width="11.75" style="178" customWidth="1"/>
    <col min="11016" max="11016" width="12.875" style="178" customWidth="1"/>
    <col min="11017" max="11263" width="10.125" style="178"/>
    <col min="11264" max="11264" width="6" style="178" customWidth="1"/>
    <col min="11265" max="11265" width="30.125" style="178" customWidth="1"/>
    <col min="11266" max="11266" width="11.125" style="178" customWidth="1"/>
    <col min="11267" max="11269" width="10.125" style="178"/>
    <col min="11270" max="11270" width="11.25" style="178" customWidth="1"/>
    <col min="11271" max="11271" width="11.75" style="178" customWidth="1"/>
    <col min="11272" max="11272" width="12.875" style="178" customWidth="1"/>
    <col min="11273" max="11519" width="10.125" style="178"/>
    <col min="11520" max="11520" width="6" style="178" customWidth="1"/>
    <col min="11521" max="11521" width="30.125" style="178" customWidth="1"/>
    <col min="11522" max="11522" width="11.125" style="178" customWidth="1"/>
    <col min="11523" max="11525" width="10.125" style="178"/>
    <col min="11526" max="11526" width="11.25" style="178" customWidth="1"/>
    <col min="11527" max="11527" width="11.75" style="178" customWidth="1"/>
    <col min="11528" max="11528" width="12.875" style="178" customWidth="1"/>
    <col min="11529" max="11775" width="10.125" style="178"/>
    <col min="11776" max="11776" width="6" style="178" customWidth="1"/>
    <col min="11777" max="11777" width="30.125" style="178" customWidth="1"/>
    <col min="11778" max="11778" width="11.125" style="178" customWidth="1"/>
    <col min="11779" max="11781" width="10.125" style="178"/>
    <col min="11782" max="11782" width="11.25" style="178" customWidth="1"/>
    <col min="11783" max="11783" width="11.75" style="178" customWidth="1"/>
    <col min="11784" max="11784" width="12.875" style="178" customWidth="1"/>
    <col min="11785" max="12031" width="10.125" style="178"/>
    <col min="12032" max="12032" width="6" style="178" customWidth="1"/>
    <col min="12033" max="12033" width="30.125" style="178" customWidth="1"/>
    <col min="12034" max="12034" width="11.125" style="178" customWidth="1"/>
    <col min="12035" max="12037" width="10.125" style="178"/>
    <col min="12038" max="12038" width="11.25" style="178" customWidth="1"/>
    <col min="12039" max="12039" width="11.75" style="178" customWidth="1"/>
    <col min="12040" max="12040" width="12.875" style="178" customWidth="1"/>
    <col min="12041" max="12287" width="10.125" style="178"/>
    <col min="12288" max="12288" width="6" style="178" customWidth="1"/>
    <col min="12289" max="12289" width="30.125" style="178" customWidth="1"/>
    <col min="12290" max="12290" width="11.125" style="178" customWidth="1"/>
    <col min="12291" max="12293" width="10.125" style="178"/>
    <col min="12294" max="12294" width="11.25" style="178" customWidth="1"/>
    <col min="12295" max="12295" width="11.75" style="178" customWidth="1"/>
    <col min="12296" max="12296" width="12.875" style="178" customWidth="1"/>
    <col min="12297" max="12543" width="10.125" style="178"/>
    <col min="12544" max="12544" width="6" style="178" customWidth="1"/>
    <col min="12545" max="12545" width="30.125" style="178" customWidth="1"/>
    <col min="12546" max="12546" width="11.125" style="178" customWidth="1"/>
    <col min="12547" max="12549" width="10.125" style="178"/>
    <col min="12550" max="12550" width="11.25" style="178" customWidth="1"/>
    <col min="12551" max="12551" width="11.75" style="178" customWidth="1"/>
    <col min="12552" max="12552" width="12.875" style="178" customWidth="1"/>
    <col min="12553" max="12799" width="10.125" style="178"/>
    <col min="12800" max="12800" width="6" style="178" customWidth="1"/>
    <col min="12801" max="12801" width="30.125" style="178" customWidth="1"/>
    <col min="12802" max="12802" width="11.125" style="178" customWidth="1"/>
    <col min="12803" max="12805" width="10.125" style="178"/>
    <col min="12806" max="12806" width="11.25" style="178" customWidth="1"/>
    <col min="12807" max="12807" width="11.75" style="178" customWidth="1"/>
    <col min="12808" max="12808" width="12.875" style="178" customWidth="1"/>
    <col min="12809" max="13055" width="10.125" style="178"/>
    <col min="13056" max="13056" width="6" style="178" customWidth="1"/>
    <col min="13057" max="13057" width="30.125" style="178" customWidth="1"/>
    <col min="13058" max="13058" width="11.125" style="178" customWidth="1"/>
    <col min="13059" max="13061" width="10.125" style="178"/>
    <col min="13062" max="13062" width="11.25" style="178" customWidth="1"/>
    <col min="13063" max="13063" width="11.75" style="178" customWidth="1"/>
    <col min="13064" max="13064" width="12.875" style="178" customWidth="1"/>
    <col min="13065" max="13311" width="10.125" style="178"/>
    <col min="13312" max="13312" width="6" style="178" customWidth="1"/>
    <col min="13313" max="13313" width="30.125" style="178" customWidth="1"/>
    <col min="13314" max="13314" width="11.125" style="178" customWidth="1"/>
    <col min="13315" max="13317" width="10.125" style="178"/>
    <col min="13318" max="13318" width="11.25" style="178" customWidth="1"/>
    <col min="13319" max="13319" width="11.75" style="178" customWidth="1"/>
    <col min="13320" max="13320" width="12.875" style="178" customWidth="1"/>
    <col min="13321" max="13567" width="10.125" style="178"/>
    <col min="13568" max="13568" width="6" style="178" customWidth="1"/>
    <col min="13569" max="13569" width="30.125" style="178" customWidth="1"/>
    <col min="13570" max="13570" width="11.125" style="178" customWidth="1"/>
    <col min="13571" max="13573" width="10.125" style="178"/>
    <col min="13574" max="13574" width="11.25" style="178" customWidth="1"/>
    <col min="13575" max="13575" width="11.75" style="178" customWidth="1"/>
    <col min="13576" max="13576" width="12.875" style="178" customWidth="1"/>
    <col min="13577" max="13823" width="10.125" style="178"/>
    <col min="13824" max="13824" width="6" style="178" customWidth="1"/>
    <col min="13825" max="13825" width="30.125" style="178" customWidth="1"/>
    <col min="13826" max="13826" width="11.125" style="178" customWidth="1"/>
    <col min="13827" max="13829" width="10.125" style="178"/>
    <col min="13830" max="13830" width="11.25" style="178" customWidth="1"/>
    <col min="13831" max="13831" width="11.75" style="178" customWidth="1"/>
    <col min="13832" max="13832" width="12.875" style="178" customWidth="1"/>
    <col min="13833" max="14079" width="10.125" style="178"/>
    <col min="14080" max="14080" width="6" style="178" customWidth="1"/>
    <col min="14081" max="14081" width="30.125" style="178" customWidth="1"/>
    <col min="14082" max="14082" width="11.125" style="178" customWidth="1"/>
    <col min="14083" max="14085" width="10.125" style="178"/>
    <col min="14086" max="14086" width="11.25" style="178" customWidth="1"/>
    <col min="14087" max="14087" width="11.75" style="178" customWidth="1"/>
    <col min="14088" max="14088" width="12.875" style="178" customWidth="1"/>
    <col min="14089" max="14335" width="10.125" style="178"/>
    <col min="14336" max="14336" width="6" style="178" customWidth="1"/>
    <col min="14337" max="14337" width="30.125" style="178" customWidth="1"/>
    <col min="14338" max="14338" width="11.125" style="178" customWidth="1"/>
    <col min="14339" max="14341" width="10.125" style="178"/>
    <col min="14342" max="14342" width="11.25" style="178" customWidth="1"/>
    <col min="14343" max="14343" width="11.75" style="178" customWidth="1"/>
    <col min="14344" max="14344" width="12.875" style="178" customWidth="1"/>
    <col min="14345" max="14591" width="10.125" style="178"/>
    <col min="14592" max="14592" width="6" style="178" customWidth="1"/>
    <col min="14593" max="14593" width="30.125" style="178" customWidth="1"/>
    <col min="14594" max="14594" width="11.125" style="178" customWidth="1"/>
    <col min="14595" max="14597" width="10.125" style="178"/>
    <col min="14598" max="14598" width="11.25" style="178" customWidth="1"/>
    <col min="14599" max="14599" width="11.75" style="178" customWidth="1"/>
    <col min="14600" max="14600" width="12.875" style="178" customWidth="1"/>
    <col min="14601" max="14847" width="10.125" style="178"/>
    <col min="14848" max="14848" width="6" style="178" customWidth="1"/>
    <col min="14849" max="14849" width="30.125" style="178" customWidth="1"/>
    <col min="14850" max="14850" width="11.125" style="178" customWidth="1"/>
    <col min="14851" max="14853" width="10.125" style="178"/>
    <col min="14854" max="14854" width="11.25" style="178" customWidth="1"/>
    <col min="14855" max="14855" width="11.75" style="178" customWidth="1"/>
    <col min="14856" max="14856" width="12.875" style="178" customWidth="1"/>
    <col min="14857" max="15103" width="10.125" style="178"/>
    <col min="15104" max="15104" width="6" style="178" customWidth="1"/>
    <col min="15105" max="15105" width="30.125" style="178" customWidth="1"/>
    <col min="15106" max="15106" width="11.125" style="178" customWidth="1"/>
    <col min="15107" max="15109" width="10.125" style="178"/>
    <col min="15110" max="15110" width="11.25" style="178" customWidth="1"/>
    <col min="15111" max="15111" width="11.75" style="178" customWidth="1"/>
    <col min="15112" max="15112" width="12.875" style="178" customWidth="1"/>
    <col min="15113" max="15359" width="10.125" style="178"/>
    <col min="15360" max="15360" width="6" style="178" customWidth="1"/>
    <col min="15361" max="15361" width="30.125" style="178" customWidth="1"/>
    <col min="15362" max="15362" width="11.125" style="178" customWidth="1"/>
    <col min="15363" max="15365" width="10.125" style="178"/>
    <col min="15366" max="15366" width="11.25" style="178" customWidth="1"/>
    <col min="15367" max="15367" width="11.75" style="178" customWidth="1"/>
    <col min="15368" max="15368" width="12.875" style="178" customWidth="1"/>
    <col min="15369" max="15615" width="10.125" style="178"/>
    <col min="15616" max="15616" width="6" style="178" customWidth="1"/>
    <col min="15617" max="15617" width="30.125" style="178" customWidth="1"/>
    <col min="15618" max="15618" width="11.125" style="178" customWidth="1"/>
    <col min="15619" max="15621" width="10.125" style="178"/>
    <col min="15622" max="15622" width="11.25" style="178" customWidth="1"/>
    <col min="15623" max="15623" width="11.75" style="178" customWidth="1"/>
    <col min="15624" max="15624" width="12.875" style="178" customWidth="1"/>
    <col min="15625" max="15871" width="10.125" style="178"/>
    <col min="15872" max="15872" width="6" style="178" customWidth="1"/>
    <col min="15873" max="15873" width="30.125" style="178" customWidth="1"/>
    <col min="15874" max="15874" width="11.125" style="178" customWidth="1"/>
    <col min="15875" max="15877" width="10.125" style="178"/>
    <col min="15878" max="15878" width="11.25" style="178" customWidth="1"/>
    <col min="15879" max="15879" width="11.75" style="178" customWidth="1"/>
    <col min="15880" max="15880" width="12.875" style="178" customWidth="1"/>
    <col min="15881" max="16127" width="10.125" style="178"/>
    <col min="16128" max="16128" width="6" style="178" customWidth="1"/>
    <col min="16129" max="16129" width="30.125" style="178" customWidth="1"/>
    <col min="16130" max="16130" width="11.125" style="178" customWidth="1"/>
    <col min="16131" max="16133" width="10.125" style="178"/>
    <col min="16134" max="16134" width="11.25" style="178" customWidth="1"/>
    <col min="16135" max="16135" width="11.75" style="178" customWidth="1"/>
    <col min="16136" max="16136" width="12.875" style="178" customWidth="1"/>
    <col min="16137" max="16384" width="10.125" style="178"/>
  </cols>
  <sheetData>
    <row r="1" spans="1:8">
      <c r="A1" s="177"/>
      <c r="B1" s="177"/>
      <c r="C1" s="177"/>
      <c r="D1" s="177"/>
      <c r="E1" s="177"/>
      <c r="F1" s="177"/>
      <c r="G1" s="177"/>
      <c r="H1" s="177"/>
    </row>
    <row r="2" spans="1:8" s="180" customFormat="1">
      <c r="A2" s="179" t="s">
        <v>1086</v>
      </c>
      <c r="B2" s="179"/>
      <c r="C2" s="179"/>
      <c r="D2" s="179"/>
      <c r="E2" s="179"/>
      <c r="F2" s="179"/>
      <c r="G2" s="179"/>
      <c r="H2" s="179"/>
    </row>
    <row r="3" spans="1:8">
      <c r="A3" s="177"/>
      <c r="B3" s="177"/>
      <c r="C3" s="177"/>
      <c r="D3" s="177"/>
      <c r="E3" s="177"/>
      <c r="F3" s="177"/>
      <c r="G3" s="177"/>
      <c r="H3" s="177"/>
    </row>
    <row r="4" spans="1:8">
      <c r="A4" s="179"/>
      <c r="B4" s="177"/>
      <c r="C4" s="177"/>
      <c r="D4" s="177"/>
      <c r="E4" s="177"/>
      <c r="F4" s="177"/>
      <c r="G4" s="177"/>
      <c r="H4" s="181" t="s">
        <v>0</v>
      </c>
    </row>
    <row r="5" spans="1:8" ht="39" customHeight="1">
      <c r="A5" s="474" t="s">
        <v>1</v>
      </c>
      <c r="B5" s="474" t="s">
        <v>2</v>
      </c>
      <c r="C5" s="474" t="s">
        <v>438</v>
      </c>
      <c r="D5" s="474" t="s">
        <v>439</v>
      </c>
      <c r="E5" s="474" t="s">
        <v>440</v>
      </c>
      <c r="F5" s="474" t="s">
        <v>441</v>
      </c>
      <c r="G5" s="474" t="s">
        <v>442</v>
      </c>
      <c r="H5" s="474" t="s">
        <v>335</v>
      </c>
    </row>
    <row r="6" spans="1:8" s="480" customFormat="1" ht="11.25">
      <c r="A6" s="479">
        <v>1</v>
      </c>
      <c r="B6" s="479">
        <v>2</v>
      </c>
      <c r="C6" s="479">
        <v>3</v>
      </c>
      <c r="D6" s="479">
        <v>4</v>
      </c>
      <c r="E6" s="479">
        <v>5</v>
      </c>
      <c r="F6" s="479">
        <v>6</v>
      </c>
      <c r="G6" s="479">
        <v>7</v>
      </c>
      <c r="H6" s="479">
        <v>8</v>
      </c>
    </row>
    <row r="7" spans="1:8" s="180" customFormat="1" ht="17.25" customHeight="1">
      <c r="A7" s="475"/>
      <c r="B7" s="475" t="s">
        <v>4</v>
      </c>
      <c r="C7" s="475"/>
      <c r="D7" s="475"/>
      <c r="E7" s="475"/>
      <c r="F7" s="475"/>
      <c r="G7" s="475"/>
      <c r="H7" s="475"/>
    </row>
    <row r="8" spans="1:8" ht="32.25" customHeight="1">
      <c r="A8" s="476">
        <v>1</v>
      </c>
      <c r="B8" s="476" t="s">
        <v>443</v>
      </c>
      <c r="C8" s="468">
        <v>687674.18958000001</v>
      </c>
      <c r="D8" s="468">
        <v>198377.63401000001</v>
      </c>
      <c r="E8" s="468">
        <v>482652.69092999998</v>
      </c>
      <c r="F8" s="468">
        <v>232277.85</v>
      </c>
      <c r="G8" s="469">
        <v>0</v>
      </c>
      <c r="H8" s="468">
        <v>1600982.3645200001</v>
      </c>
    </row>
    <row r="9" spans="1:8" ht="35.25" customHeight="1">
      <c r="A9" s="476">
        <v>2</v>
      </c>
      <c r="B9" s="476" t="s">
        <v>444</v>
      </c>
      <c r="C9" s="468">
        <v>346434.98800000001</v>
      </c>
      <c r="D9" s="468">
        <v>528053.06000000006</v>
      </c>
      <c r="E9" s="468">
        <v>286811.44803999999</v>
      </c>
      <c r="F9" s="468">
        <v>307564.29055999999</v>
      </c>
      <c r="G9" s="469">
        <v>0</v>
      </c>
      <c r="H9" s="468">
        <v>1468863.7866000002</v>
      </c>
    </row>
    <row r="10" spans="1:8" ht="31.5" customHeight="1">
      <c r="A10" s="476">
        <v>3</v>
      </c>
      <c r="B10" s="476" t="s">
        <v>445</v>
      </c>
      <c r="C10" s="468">
        <v>341239.20157999999</v>
      </c>
      <c r="D10" s="468">
        <v>-329675.42599000002</v>
      </c>
      <c r="E10" s="468">
        <v>195841.24288999999</v>
      </c>
      <c r="F10" s="468">
        <v>-75286.440559999988</v>
      </c>
      <c r="G10" s="469">
        <v>0</v>
      </c>
      <c r="H10" s="468">
        <v>132118.57791999984</v>
      </c>
    </row>
    <row r="11" spans="1:8" s="180" customFormat="1" ht="16.5" customHeight="1">
      <c r="A11" s="475"/>
      <c r="B11" s="475" t="s">
        <v>5</v>
      </c>
      <c r="C11" s="475"/>
      <c r="D11" s="475"/>
      <c r="E11" s="475"/>
      <c r="F11" s="475"/>
      <c r="G11" s="477"/>
      <c r="H11" s="475"/>
    </row>
    <row r="12" spans="1:8" ht="28.5" customHeight="1">
      <c r="A12" s="476">
        <v>4</v>
      </c>
      <c r="B12" s="476" t="s">
        <v>443</v>
      </c>
      <c r="C12" s="468">
        <v>488387</v>
      </c>
      <c r="D12" s="468">
        <v>101301</v>
      </c>
      <c r="E12" s="468">
        <v>230669</v>
      </c>
      <c r="F12" s="468">
        <v>450740</v>
      </c>
      <c r="G12" s="469">
        <v>0</v>
      </c>
      <c r="H12" s="478">
        <v>1271097</v>
      </c>
    </row>
    <row r="13" spans="1:8" ht="33" customHeight="1">
      <c r="A13" s="476">
        <v>5</v>
      </c>
      <c r="B13" s="476" t="s">
        <v>444</v>
      </c>
      <c r="C13" s="468">
        <v>317241.31920000003</v>
      </c>
      <c r="D13" s="468">
        <v>149803.11390999999</v>
      </c>
      <c r="E13" s="468">
        <v>368461.23453000002</v>
      </c>
      <c r="F13" s="468">
        <v>319169.08049000002</v>
      </c>
      <c r="G13" s="469">
        <v>0</v>
      </c>
      <c r="H13" s="478">
        <v>1154674.74813</v>
      </c>
    </row>
    <row r="14" spans="1:8" ht="49.5" customHeight="1">
      <c r="A14" s="476">
        <v>6</v>
      </c>
      <c r="B14" s="476" t="s">
        <v>446</v>
      </c>
      <c r="C14" s="468">
        <v>171145.68079999997</v>
      </c>
      <c r="D14" s="468">
        <v>-48502.113909999985</v>
      </c>
      <c r="E14" s="468">
        <v>-137792.23453000002</v>
      </c>
      <c r="F14" s="468">
        <v>131570.91950999998</v>
      </c>
      <c r="G14" s="469">
        <v>0</v>
      </c>
      <c r="H14" s="478">
        <v>116422.25186999995</v>
      </c>
    </row>
    <row r="15" spans="1:8" s="180" customFormat="1" ht="18.75" customHeight="1">
      <c r="A15" s="475"/>
      <c r="B15" s="475" t="s">
        <v>6</v>
      </c>
      <c r="C15" s="475"/>
      <c r="D15" s="475"/>
      <c r="E15" s="475"/>
      <c r="F15" s="475"/>
      <c r="G15" s="469"/>
      <c r="H15" s="475"/>
    </row>
    <row r="16" spans="1:8" ht="30" customHeight="1">
      <c r="A16" s="476">
        <v>7</v>
      </c>
      <c r="B16" s="476" t="s">
        <v>443</v>
      </c>
      <c r="C16" s="468">
        <v>270067.36167000001</v>
      </c>
      <c r="D16" s="468">
        <v>19225</v>
      </c>
      <c r="E16" s="468">
        <v>41846</v>
      </c>
      <c r="F16" s="468">
        <v>390655</v>
      </c>
      <c r="G16" s="469">
        <v>0</v>
      </c>
      <c r="H16" s="478">
        <v>721793.36167000001</v>
      </c>
    </row>
    <row r="17" spans="1:8" ht="30.75" customHeight="1">
      <c r="A17" s="476">
        <v>8</v>
      </c>
      <c r="B17" s="476" t="s">
        <v>444</v>
      </c>
      <c r="C17" s="468">
        <v>99991</v>
      </c>
      <c r="D17" s="468">
        <v>122397</v>
      </c>
      <c r="E17" s="468">
        <v>65398</v>
      </c>
      <c r="F17" s="468">
        <v>356513.00443999999</v>
      </c>
      <c r="G17" s="469">
        <v>0</v>
      </c>
      <c r="H17" s="478">
        <v>644299.00444000005</v>
      </c>
    </row>
    <row r="18" spans="1:8" ht="31.5" customHeight="1">
      <c r="A18" s="476">
        <v>9</v>
      </c>
      <c r="B18" s="476" t="s">
        <v>447</v>
      </c>
      <c r="C18" s="468">
        <v>170076.36167000001</v>
      </c>
      <c r="D18" s="468">
        <v>-103172</v>
      </c>
      <c r="E18" s="468">
        <v>-23552</v>
      </c>
      <c r="F18" s="468">
        <v>34141.99556000001</v>
      </c>
      <c r="G18" s="469">
        <v>0</v>
      </c>
      <c r="H18" s="478">
        <v>77494.357230000023</v>
      </c>
    </row>
    <row r="19" spans="1:8" ht="39.75" customHeight="1">
      <c r="A19" s="550" t="s">
        <v>1087</v>
      </c>
      <c r="B19" s="550"/>
      <c r="C19" s="550"/>
      <c r="D19" s="550"/>
      <c r="E19" s="550"/>
      <c r="F19" s="550"/>
      <c r="G19" s="182"/>
      <c r="H19" s="182"/>
    </row>
    <row r="20" spans="1:8" ht="12.75" customHeight="1">
      <c r="A20" s="551"/>
      <c r="B20" s="551"/>
      <c r="C20" s="551"/>
      <c r="D20" s="551"/>
      <c r="E20" s="551"/>
      <c r="F20" s="551"/>
      <c r="G20" s="551"/>
      <c r="H20" s="551"/>
    </row>
    <row r="23" spans="1:8" s="183" customFormat="1">
      <c r="B23" s="402" t="s">
        <v>448</v>
      </c>
      <c r="C23" s="402"/>
      <c r="D23" s="402"/>
      <c r="E23" s="402"/>
      <c r="F23" s="402"/>
      <c r="G23" s="402"/>
      <c r="H23" s="402"/>
    </row>
    <row r="24" spans="1:8" s="184" customFormat="1"/>
    <row r="25" spans="1:8" s="185" customFormat="1" ht="30" customHeight="1">
      <c r="A25" s="463" t="s">
        <v>29</v>
      </c>
      <c r="B25" s="463" t="s">
        <v>30</v>
      </c>
      <c r="C25" s="463" t="s">
        <v>449</v>
      </c>
      <c r="D25" s="463" t="s">
        <v>450</v>
      </c>
      <c r="E25" s="463" t="s">
        <v>451</v>
      </c>
      <c r="F25" s="463" t="s">
        <v>452</v>
      </c>
      <c r="G25" s="463" t="s">
        <v>453</v>
      </c>
      <c r="H25" s="463" t="s">
        <v>67</v>
      </c>
    </row>
    <row r="26" spans="1:8" s="184" customFormat="1" ht="15" customHeight="1">
      <c r="A26" s="464"/>
      <c r="B26" s="465" t="s">
        <v>454</v>
      </c>
      <c r="C26" s="466"/>
      <c r="D26" s="466"/>
      <c r="E26" s="466"/>
      <c r="F26" s="466"/>
      <c r="G26" s="466"/>
      <c r="H26" s="466"/>
    </row>
    <row r="27" spans="1:8" s="184" customFormat="1" ht="15" customHeight="1">
      <c r="A27" s="464">
        <v>1</v>
      </c>
      <c r="B27" s="467" t="s">
        <v>455</v>
      </c>
      <c r="C27" s="468">
        <v>488387</v>
      </c>
      <c r="D27" s="468">
        <v>101301</v>
      </c>
      <c r="E27" s="468">
        <v>230669</v>
      </c>
      <c r="F27" s="468">
        <v>450740</v>
      </c>
      <c r="G27" s="469">
        <v>0</v>
      </c>
      <c r="H27" s="468">
        <v>1271097</v>
      </c>
    </row>
    <row r="28" spans="1:8" s="184" customFormat="1" ht="30" customHeight="1">
      <c r="A28" s="464">
        <v>2</v>
      </c>
      <c r="B28" s="467" t="s">
        <v>456</v>
      </c>
      <c r="C28" s="468">
        <v>317241.31920000003</v>
      </c>
      <c r="D28" s="468">
        <v>149803.11390999999</v>
      </c>
      <c r="E28" s="468">
        <v>368461.23453000002</v>
      </c>
      <c r="F28" s="468">
        <v>319169.08049000002</v>
      </c>
      <c r="G28" s="469">
        <v>0</v>
      </c>
      <c r="H28" s="468">
        <v>1154674.74813</v>
      </c>
    </row>
    <row r="29" spans="1:8" s="184" customFormat="1" ht="43.5" customHeight="1">
      <c r="A29" s="464">
        <v>3</v>
      </c>
      <c r="B29" s="467" t="s">
        <v>457</v>
      </c>
      <c r="C29" s="468">
        <v>171145.68079999997</v>
      </c>
      <c r="D29" s="468">
        <v>-48502.113909999985</v>
      </c>
      <c r="E29" s="468">
        <v>-137792.23453000002</v>
      </c>
      <c r="F29" s="468">
        <v>131570.91950999998</v>
      </c>
      <c r="G29" s="469">
        <v>0</v>
      </c>
      <c r="H29" s="468">
        <v>116422.25187000004</v>
      </c>
    </row>
    <row r="30" spans="1:8" s="184" customFormat="1" ht="24.6" customHeight="1">
      <c r="A30" s="464">
        <v>5</v>
      </c>
      <c r="B30" s="470" t="s">
        <v>458</v>
      </c>
      <c r="C30" s="468">
        <v>171145.68079999997</v>
      </c>
      <c r="D30" s="468">
        <v>122643.56688999999</v>
      </c>
      <c r="E30" s="468">
        <v>-15148.667640000029</v>
      </c>
      <c r="F30" s="468">
        <v>116422.25186999995</v>
      </c>
      <c r="G30" s="469">
        <v>0</v>
      </c>
      <c r="H30" s="469">
        <v>0</v>
      </c>
    </row>
    <row r="31" spans="1:8" s="184" customFormat="1" ht="34.5" customHeight="1">
      <c r="A31" s="464">
        <v>6</v>
      </c>
      <c r="B31" s="471" t="s">
        <v>459</v>
      </c>
      <c r="C31" s="472">
        <v>13.464407578650563</v>
      </c>
      <c r="D31" s="472">
        <v>9.6486394736200296</v>
      </c>
      <c r="E31" s="472">
        <v>-1.1917790412533447</v>
      </c>
      <c r="F31" s="472">
        <v>9.1591949213946666</v>
      </c>
      <c r="G31" s="469">
        <v>0</v>
      </c>
      <c r="H31" s="469">
        <v>0</v>
      </c>
    </row>
    <row r="32" spans="1:8" s="184" customFormat="1" ht="15" customHeight="1">
      <c r="A32" s="464"/>
      <c r="B32" s="465" t="s">
        <v>460</v>
      </c>
      <c r="C32" s="473"/>
      <c r="D32" s="473"/>
      <c r="E32" s="473"/>
      <c r="F32" s="473"/>
      <c r="G32" s="473"/>
      <c r="H32" s="473"/>
    </row>
    <row r="33" spans="1:247" s="184" customFormat="1" ht="15" customHeight="1">
      <c r="A33" s="464">
        <v>6</v>
      </c>
      <c r="B33" s="467" t="s">
        <v>455</v>
      </c>
      <c r="C33" s="468">
        <v>687674.18958000001</v>
      </c>
      <c r="D33" s="468">
        <v>198377.63401000001</v>
      </c>
      <c r="E33" s="468">
        <v>482652.69092999998</v>
      </c>
      <c r="F33" s="468">
        <v>232277.85</v>
      </c>
      <c r="G33" s="468">
        <v>0</v>
      </c>
      <c r="H33" s="468">
        <v>1600982.3645200001</v>
      </c>
    </row>
    <row r="34" spans="1:247" s="184" customFormat="1" ht="30" customHeight="1">
      <c r="A34" s="464">
        <v>7</v>
      </c>
      <c r="B34" s="467" t="s">
        <v>456</v>
      </c>
      <c r="C34" s="468">
        <v>346434.98800000001</v>
      </c>
      <c r="D34" s="468">
        <v>528053.06000000006</v>
      </c>
      <c r="E34" s="468">
        <v>286811.44803999999</v>
      </c>
      <c r="F34" s="468">
        <v>307564.29055999999</v>
      </c>
      <c r="G34" s="468">
        <v>0</v>
      </c>
      <c r="H34" s="468">
        <v>1468863.7866000002</v>
      </c>
    </row>
    <row r="35" spans="1:247" s="184" customFormat="1" ht="50.25" customHeight="1">
      <c r="A35" s="464">
        <v>8</v>
      </c>
      <c r="B35" s="467" t="s">
        <v>457</v>
      </c>
      <c r="C35" s="468">
        <v>341239.20157999999</v>
      </c>
      <c r="D35" s="468">
        <v>-329675.42599000002</v>
      </c>
      <c r="E35" s="468">
        <v>195841.24288999999</v>
      </c>
      <c r="F35" s="468">
        <v>-75286.440559999988</v>
      </c>
      <c r="G35" s="469">
        <v>0</v>
      </c>
      <c r="H35" s="468">
        <v>132118.57791999984</v>
      </c>
    </row>
    <row r="36" spans="1:247" s="184" customFormat="1" ht="23.85" customHeight="1">
      <c r="A36" s="464">
        <v>9</v>
      </c>
      <c r="B36" s="470" t="s">
        <v>458</v>
      </c>
      <c r="C36" s="468">
        <v>341239.20157999999</v>
      </c>
      <c r="D36" s="468">
        <v>11563.775589999976</v>
      </c>
      <c r="E36" s="468">
        <v>207405.01847999997</v>
      </c>
      <c r="F36" s="468">
        <v>132118.57791999998</v>
      </c>
      <c r="G36" s="469">
        <v>0</v>
      </c>
      <c r="H36" s="469">
        <v>0</v>
      </c>
    </row>
    <row r="37" spans="1:247" s="184" customFormat="1" ht="25.5" customHeight="1">
      <c r="A37" s="464">
        <v>10</v>
      </c>
      <c r="B37" s="471" t="s">
        <v>459</v>
      </c>
      <c r="C37" s="472">
        <v>21.314363552174974</v>
      </c>
      <c r="D37" s="472">
        <v>0.72229250279511847</v>
      </c>
      <c r="E37" s="472">
        <v>12.954859658443727</v>
      </c>
      <c r="F37" s="472">
        <v>8.2523443635565119</v>
      </c>
      <c r="G37" s="469">
        <v>0</v>
      </c>
      <c r="H37" s="469">
        <v>0</v>
      </c>
    </row>
    <row r="38" spans="1:247" s="184" customFormat="1" ht="29.1" customHeight="1">
      <c r="A38" s="464">
        <v>11</v>
      </c>
      <c r="B38" s="471" t="s">
        <v>461</v>
      </c>
      <c r="C38" s="468">
        <v>3270.2090151416669</v>
      </c>
      <c r="D38" s="468">
        <v>-2335.2009340958334</v>
      </c>
      <c r="E38" s="468">
        <v>489.60310722499997</v>
      </c>
      <c r="F38" s="469">
        <v>0</v>
      </c>
      <c r="G38" s="469">
        <v>0</v>
      </c>
      <c r="H38" s="468">
        <v>1424.6111882708335</v>
      </c>
    </row>
    <row r="39" spans="1:247" s="184" customFormat="1" ht="30.6" customHeight="1">
      <c r="A39" s="464">
        <v>12</v>
      </c>
      <c r="B39" s="471" t="s">
        <v>462</v>
      </c>
      <c r="C39" s="468">
        <v>-3270.2090151416669</v>
      </c>
      <c r="D39" s="468">
        <v>2335.2009340958334</v>
      </c>
      <c r="E39" s="468">
        <v>-489.60310722499997</v>
      </c>
      <c r="F39" s="469">
        <v>0</v>
      </c>
      <c r="G39" s="469">
        <v>0</v>
      </c>
      <c r="H39" s="468">
        <v>-1424.6111882708335</v>
      </c>
    </row>
    <row r="40" spans="1:247" s="186" customFormat="1" ht="13.5"/>
    <row r="41" spans="1:247" s="186" customFormat="1" ht="323.25" customHeight="1">
      <c r="B41" s="549" t="s">
        <v>1123</v>
      </c>
      <c r="C41" s="549"/>
      <c r="D41" s="549"/>
      <c r="E41" s="549"/>
      <c r="F41" s="549"/>
      <c r="G41" s="549"/>
      <c r="H41" s="549"/>
      <c r="IL41" s="178"/>
      <c r="IM41" s="178"/>
    </row>
    <row r="42" spans="1:247" s="186" customFormat="1" ht="95.25" customHeight="1">
      <c r="B42" s="549" t="s">
        <v>463</v>
      </c>
      <c r="C42" s="549"/>
      <c r="D42" s="549"/>
      <c r="E42" s="549"/>
      <c r="F42" s="549"/>
      <c r="G42" s="549"/>
      <c r="H42" s="549"/>
      <c r="IL42" s="178"/>
      <c r="IM42" s="178"/>
    </row>
    <row r="106" spans="1:1">
      <c r="A106" s="187" t="s">
        <v>17</v>
      </c>
    </row>
  </sheetData>
  <sheetProtection selectLockedCells="1" selectUnlockedCells="1"/>
  <mergeCells count="5">
    <mergeCell ref="B42:H42"/>
    <mergeCell ref="A19:F19"/>
    <mergeCell ref="A20:F20"/>
    <mergeCell ref="G20:H20"/>
    <mergeCell ref="B41:H41"/>
  </mergeCells>
  <pageMargins left="0.78740157480314965" right="0.78740157480314965" top="0.19685039370078741" bottom="1.0236220472440944" header="0.78740157480314965" footer="0.78740157480314965"/>
  <pageSetup paperSize="9" scale="60" orientation="portrait" horizontalDpi="300" verticalDpi="300" r:id="rId1"/>
  <headerFooter scaleWithDoc="0" alignWithMargins="0"/>
  <drawing r:id="rId2"/>
</worksheet>
</file>

<file path=xl/worksheets/sheet67.xml><?xml version="1.0" encoding="utf-8"?>
<worksheet xmlns="http://schemas.openxmlformats.org/spreadsheetml/2006/main" xmlns:r="http://schemas.openxmlformats.org/officeDocument/2006/relationships">
  <sheetPr>
    <tabColor rgb="FF7030A0"/>
  </sheetPr>
  <dimension ref="A1:N107"/>
  <sheetViews>
    <sheetView zoomScale="85" zoomScaleNormal="85" workbookViewId="0">
      <selection sqref="A1:N29"/>
    </sheetView>
  </sheetViews>
  <sheetFormatPr defaultColWidth="10.75" defaultRowHeight="13.5"/>
  <cols>
    <col min="1" max="1" width="6.125" customWidth="1"/>
    <col min="2" max="2" width="31.125" customWidth="1"/>
    <col min="3" max="4" width="10.75" customWidth="1"/>
    <col min="5" max="5" width="10" customWidth="1"/>
    <col min="6" max="6" width="8.5" customWidth="1"/>
    <col min="10" max="10" width="9.125" customWidth="1"/>
    <col min="11" max="11" width="9.375" customWidth="1"/>
  </cols>
  <sheetData>
    <row r="1" spans="1:14">
      <c r="A1" s="1"/>
      <c r="B1" s="1"/>
      <c r="C1" s="1"/>
      <c r="D1" s="1"/>
      <c r="E1" s="1"/>
      <c r="F1" s="1"/>
      <c r="G1" s="1"/>
      <c r="H1" s="1"/>
      <c r="I1" s="1"/>
      <c r="J1" s="1"/>
    </row>
    <row r="2" spans="1:14">
      <c r="A2" s="1" t="s">
        <v>1088</v>
      </c>
      <c r="B2" s="1"/>
      <c r="C2" s="1"/>
      <c r="D2" s="1"/>
      <c r="E2" s="1"/>
      <c r="F2" s="1"/>
      <c r="G2" s="1"/>
      <c r="H2" s="1"/>
      <c r="I2" s="1"/>
      <c r="J2" s="1"/>
    </row>
    <row r="3" spans="1:14">
      <c r="A3" s="1"/>
      <c r="B3" s="1"/>
      <c r="C3" s="1"/>
      <c r="D3" s="1"/>
      <c r="E3" s="1"/>
      <c r="F3" s="1"/>
      <c r="G3" s="1"/>
      <c r="H3" s="1"/>
      <c r="I3" s="1"/>
      <c r="J3" s="1"/>
    </row>
    <row r="4" spans="1:14">
      <c r="A4" s="1"/>
      <c r="B4" s="1"/>
      <c r="C4" s="1"/>
      <c r="D4" s="1"/>
      <c r="E4" s="1"/>
      <c r="F4" s="1"/>
      <c r="G4" s="1"/>
      <c r="H4" s="1"/>
      <c r="I4" s="1"/>
      <c r="N4" s="311" t="s">
        <v>881</v>
      </c>
    </row>
    <row r="5" spans="1:14" ht="18" customHeight="1">
      <c r="A5" s="548" t="s">
        <v>1</v>
      </c>
      <c r="B5" s="548" t="s">
        <v>2</v>
      </c>
      <c r="C5" s="548" t="s">
        <v>4</v>
      </c>
      <c r="D5" s="548"/>
      <c r="E5" s="548"/>
      <c r="F5" s="548"/>
      <c r="G5" s="548" t="s">
        <v>5</v>
      </c>
      <c r="H5" s="548"/>
      <c r="I5" s="548"/>
      <c r="J5" s="548"/>
      <c r="K5" s="548" t="s">
        <v>6</v>
      </c>
      <c r="L5" s="548"/>
      <c r="M5" s="548"/>
      <c r="N5" s="548"/>
    </row>
    <row r="6" spans="1:14" ht="20.25" customHeight="1">
      <c r="A6" s="548"/>
      <c r="B6" s="548"/>
      <c r="C6" s="361" t="s">
        <v>882</v>
      </c>
      <c r="D6" s="361" t="s">
        <v>883</v>
      </c>
      <c r="E6" s="361" t="s">
        <v>884</v>
      </c>
      <c r="F6" s="361" t="s">
        <v>885</v>
      </c>
      <c r="G6" s="361" t="s">
        <v>882</v>
      </c>
      <c r="H6" s="361" t="s">
        <v>883</v>
      </c>
      <c r="I6" s="361" t="s">
        <v>884</v>
      </c>
      <c r="J6" s="361" t="s">
        <v>885</v>
      </c>
      <c r="K6" s="361" t="s">
        <v>882</v>
      </c>
      <c r="L6" s="361" t="s">
        <v>883</v>
      </c>
      <c r="M6" s="361" t="s">
        <v>884</v>
      </c>
      <c r="N6" s="361" t="s">
        <v>885</v>
      </c>
    </row>
    <row r="7" spans="1:14">
      <c r="A7" s="361">
        <v>1</v>
      </c>
      <c r="B7" s="361">
        <v>2</v>
      </c>
      <c r="C7" s="361">
        <v>3</v>
      </c>
      <c r="D7" s="361">
        <v>4</v>
      </c>
      <c r="E7" s="361">
        <v>5</v>
      </c>
      <c r="F7" s="361">
        <v>6</v>
      </c>
      <c r="G7" s="361">
        <v>7</v>
      </c>
      <c r="H7" s="361">
        <v>8</v>
      </c>
      <c r="I7" s="361">
        <v>9</v>
      </c>
      <c r="J7" s="361">
        <v>10</v>
      </c>
      <c r="K7" s="361">
        <v>11</v>
      </c>
      <c r="L7" s="361">
        <v>12</v>
      </c>
      <c r="M7" s="361">
        <v>13</v>
      </c>
      <c r="N7" s="361">
        <v>14</v>
      </c>
    </row>
    <row r="8" spans="1:14">
      <c r="A8" s="169"/>
      <c r="B8" s="169" t="s">
        <v>498</v>
      </c>
      <c r="C8" s="169"/>
      <c r="D8" s="169"/>
      <c r="E8" s="169"/>
      <c r="F8" s="169"/>
      <c r="G8" s="169"/>
      <c r="H8" s="169"/>
      <c r="I8" s="169"/>
      <c r="J8" s="169"/>
      <c r="K8" s="169"/>
      <c r="L8" s="169"/>
      <c r="M8" s="169"/>
      <c r="N8" s="169"/>
    </row>
    <row r="9" spans="1:14" ht="18" customHeight="1">
      <c r="A9" s="169">
        <v>1</v>
      </c>
      <c r="B9" s="169" t="s">
        <v>467</v>
      </c>
      <c r="C9" s="361" t="s">
        <v>32</v>
      </c>
      <c r="D9" s="361" t="s">
        <v>32</v>
      </c>
      <c r="E9" s="361" t="s">
        <v>32</v>
      </c>
      <c r="F9" s="361" t="s">
        <v>32</v>
      </c>
      <c r="G9" s="361" t="s">
        <v>32</v>
      </c>
      <c r="H9" s="361" t="s">
        <v>32</v>
      </c>
      <c r="I9" s="361" t="s">
        <v>32</v>
      </c>
      <c r="J9" s="361" t="s">
        <v>32</v>
      </c>
      <c r="K9" s="361" t="s">
        <v>32</v>
      </c>
      <c r="L9" s="361" t="s">
        <v>32</v>
      </c>
      <c r="M9" s="361" t="s">
        <v>32</v>
      </c>
      <c r="N9" s="361" t="s">
        <v>32</v>
      </c>
    </row>
    <row r="10" spans="1:14" ht="18" customHeight="1">
      <c r="A10" s="169">
        <v>2</v>
      </c>
      <c r="B10" s="169" t="s">
        <v>886</v>
      </c>
      <c r="C10" s="361" t="s">
        <v>32</v>
      </c>
      <c r="D10" s="361" t="s">
        <v>32</v>
      </c>
      <c r="E10" s="361" t="s">
        <v>32</v>
      </c>
      <c r="F10" s="361" t="s">
        <v>32</v>
      </c>
      <c r="G10" s="361" t="s">
        <v>32</v>
      </c>
      <c r="H10" s="361" t="s">
        <v>32</v>
      </c>
      <c r="I10" s="361" t="s">
        <v>32</v>
      </c>
      <c r="J10" s="361" t="s">
        <v>32</v>
      </c>
      <c r="K10" s="361" t="s">
        <v>32</v>
      </c>
      <c r="L10" s="361" t="s">
        <v>32</v>
      </c>
      <c r="M10" s="361" t="s">
        <v>32</v>
      </c>
      <c r="N10" s="361" t="s">
        <v>32</v>
      </c>
    </row>
    <row r="11" spans="1:14" ht="44.25" customHeight="1">
      <c r="A11" s="169">
        <v>3</v>
      </c>
      <c r="B11" s="169" t="s">
        <v>562</v>
      </c>
      <c r="C11" s="361" t="s">
        <v>32</v>
      </c>
      <c r="D11" s="361" t="s">
        <v>32</v>
      </c>
      <c r="E11" s="361" t="s">
        <v>32</v>
      </c>
      <c r="F11" s="361" t="s">
        <v>32</v>
      </c>
      <c r="G11" s="361" t="s">
        <v>32</v>
      </c>
      <c r="H11" s="361" t="s">
        <v>32</v>
      </c>
      <c r="I11" s="361" t="s">
        <v>32</v>
      </c>
      <c r="J11" s="361" t="s">
        <v>32</v>
      </c>
      <c r="K11" s="361" t="s">
        <v>32</v>
      </c>
      <c r="L11" s="361" t="s">
        <v>32</v>
      </c>
      <c r="M11" s="361" t="s">
        <v>32</v>
      </c>
      <c r="N11" s="361" t="s">
        <v>32</v>
      </c>
    </row>
    <row r="12" spans="1:14" ht="18" customHeight="1">
      <c r="A12" s="169">
        <v>4</v>
      </c>
      <c r="B12" s="169" t="s">
        <v>470</v>
      </c>
      <c r="C12" s="361" t="s">
        <v>32</v>
      </c>
      <c r="D12" s="361" t="s">
        <v>32</v>
      </c>
      <c r="E12" s="361" t="s">
        <v>32</v>
      </c>
      <c r="F12" s="361" t="s">
        <v>32</v>
      </c>
      <c r="G12" s="361" t="s">
        <v>32</v>
      </c>
      <c r="H12" s="361">
        <v>0.5</v>
      </c>
      <c r="I12" s="361">
        <v>6.75</v>
      </c>
      <c r="J12" s="361" t="s">
        <v>32</v>
      </c>
      <c r="K12" s="361" t="s">
        <v>32</v>
      </c>
      <c r="L12" s="361">
        <v>0.5</v>
      </c>
      <c r="M12" s="361">
        <v>4.7300000000000004</v>
      </c>
      <c r="N12" s="361" t="s">
        <v>32</v>
      </c>
    </row>
    <row r="13" spans="1:14" ht="18" customHeight="1">
      <c r="A13" s="169">
        <v>5</v>
      </c>
      <c r="B13" s="169" t="s">
        <v>471</v>
      </c>
      <c r="C13" s="361">
        <v>27.9</v>
      </c>
      <c r="D13" s="361">
        <v>15.1</v>
      </c>
      <c r="E13" s="361">
        <v>14.97</v>
      </c>
      <c r="F13" s="361" t="s">
        <v>32</v>
      </c>
      <c r="G13" s="361">
        <v>21.81</v>
      </c>
      <c r="H13" s="361">
        <v>11.77</v>
      </c>
      <c r="I13" s="361">
        <v>13.81</v>
      </c>
      <c r="J13" s="361" t="s">
        <v>32</v>
      </c>
      <c r="K13" s="361">
        <v>29.41</v>
      </c>
      <c r="L13" s="361">
        <v>14.68</v>
      </c>
      <c r="M13" s="361">
        <v>14.62</v>
      </c>
      <c r="N13" s="361" t="s">
        <v>32</v>
      </c>
    </row>
    <row r="14" spans="1:14" ht="45" customHeight="1">
      <c r="A14" s="169">
        <v>6</v>
      </c>
      <c r="B14" s="169" t="s">
        <v>559</v>
      </c>
      <c r="C14" s="361" t="s">
        <v>32</v>
      </c>
      <c r="D14" s="361" t="s">
        <v>32</v>
      </c>
      <c r="E14" s="361" t="s">
        <v>32</v>
      </c>
      <c r="F14" s="361" t="s">
        <v>32</v>
      </c>
      <c r="G14" s="361" t="s">
        <v>32</v>
      </c>
      <c r="H14" s="361" t="s">
        <v>32</v>
      </c>
      <c r="I14" s="361" t="s">
        <v>32</v>
      </c>
      <c r="J14" s="361" t="s">
        <v>32</v>
      </c>
      <c r="K14" s="361" t="s">
        <v>32</v>
      </c>
      <c r="L14" s="361" t="s">
        <v>32</v>
      </c>
      <c r="M14" s="361" t="s">
        <v>32</v>
      </c>
      <c r="N14" s="361" t="s">
        <v>32</v>
      </c>
    </row>
    <row r="15" spans="1:14" ht="45" customHeight="1">
      <c r="A15" s="169">
        <v>7</v>
      </c>
      <c r="B15" s="169" t="s">
        <v>887</v>
      </c>
      <c r="C15" s="361" t="s">
        <v>32</v>
      </c>
      <c r="D15" s="361" t="s">
        <v>32</v>
      </c>
      <c r="E15" s="361" t="s">
        <v>32</v>
      </c>
      <c r="F15" s="361" t="s">
        <v>32</v>
      </c>
      <c r="G15" s="361" t="s">
        <v>32</v>
      </c>
      <c r="H15" s="361" t="s">
        <v>32</v>
      </c>
      <c r="I15" s="361" t="s">
        <v>32</v>
      </c>
      <c r="J15" s="361" t="s">
        <v>32</v>
      </c>
      <c r="K15" s="361" t="s">
        <v>32</v>
      </c>
      <c r="L15" s="361" t="s">
        <v>32</v>
      </c>
      <c r="M15" s="361" t="s">
        <v>32</v>
      </c>
      <c r="N15" s="361" t="s">
        <v>32</v>
      </c>
    </row>
    <row r="16" spans="1:14" ht="18" customHeight="1">
      <c r="A16" s="169">
        <v>8</v>
      </c>
      <c r="B16" s="169" t="s">
        <v>131</v>
      </c>
      <c r="C16" s="361" t="s">
        <v>32</v>
      </c>
      <c r="D16" s="361" t="s">
        <v>32</v>
      </c>
      <c r="E16" s="361" t="s">
        <v>32</v>
      </c>
      <c r="F16" s="361" t="s">
        <v>32</v>
      </c>
      <c r="G16" s="361" t="s">
        <v>32</v>
      </c>
      <c r="H16" s="361" t="s">
        <v>32</v>
      </c>
      <c r="I16" s="361" t="s">
        <v>32</v>
      </c>
      <c r="J16" s="361" t="s">
        <v>32</v>
      </c>
      <c r="K16" s="361" t="s">
        <v>32</v>
      </c>
      <c r="L16" s="361" t="s">
        <v>32</v>
      </c>
      <c r="M16" s="361" t="s">
        <v>32</v>
      </c>
      <c r="N16" s="361" t="s">
        <v>32</v>
      </c>
    </row>
    <row r="17" spans="1:14" ht="18" customHeight="1">
      <c r="A17" s="169"/>
      <c r="B17" s="169" t="s">
        <v>500</v>
      </c>
      <c r="C17" s="361" t="s">
        <v>32</v>
      </c>
      <c r="D17" s="361" t="s">
        <v>32</v>
      </c>
      <c r="E17" s="361" t="s">
        <v>32</v>
      </c>
      <c r="F17" s="361" t="s">
        <v>32</v>
      </c>
      <c r="G17" s="361"/>
      <c r="H17" s="361"/>
      <c r="I17" s="361"/>
      <c r="J17" s="361"/>
      <c r="K17" s="361"/>
      <c r="L17" s="361"/>
      <c r="M17" s="361"/>
      <c r="N17" s="361"/>
    </row>
    <row r="18" spans="1:14" ht="18" customHeight="1">
      <c r="A18" s="169">
        <v>9</v>
      </c>
      <c r="B18" s="169" t="s">
        <v>482</v>
      </c>
      <c r="C18" s="361" t="s">
        <v>32</v>
      </c>
      <c r="D18" s="361">
        <v>4.25</v>
      </c>
      <c r="E18" s="361" t="s">
        <v>32</v>
      </c>
      <c r="F18" s="361" t="s">
        <v>32</v>
      </c>
      <c r="G18" s="361" t="s">
        <v>32</v>
      </c>
      <c r="H18" s="361">
        <v>4.25</v>
      </c>
      <c r="I18" s="361" t="s">
        <v>32</v>
      </c>
      <c r="J18" s="361" t="s">
        <v>32</v>
      </c>
      <c r="K18" s="361" t="s">
        <v>32</v>
      </c>
      <c r="L18" s="361">
        <v>4.25</v>
      </c>
      <c r="M18" s="361" t="s">
        <v>32</v>
      </c>
      <c r="N18" s="361" t="s">
        <v>32</v>
      </c>
    </row>
    <row r="19" spans="1:14" ht="18" customHeight="1">
      <c r="A19" s="169">
        <v>10</v>
      </c>
      <c r="B19" s="169" t="s">
        <v>632</v>
      </c>
      <c r="C19" s="361"/>
      <c r="D19" s="361"/>
      <c r="E19" s="361"/>
      <c r="F19" s="361"/>
      <c r="G19" s="361"/>
      <c r="H19" s="361"/>
      <c r="I19" s="361"/>
      <c r="J19" s="361"/>
      <c r="K19" s="361"/>
      <c r="L19" s="361"/>
      <c r="M19" s="361"/>
      <c r="N19" s="361"/>
    </row>
    <row r="20" spans="1:14" ht="18" customHeight="1">
      <c r="A20" s="343" t="s">
        <v>888</v>
      </c>
      <c r="B20" s="169" t="s">
        <v>889</v>
      </c>
      <c r="C20" s="361">
        <v>2.46</v>
      </c>
      <c r="D20" s="361">
        <v>1.0900000000000001</v>
      </c>
      <c r="E20" s="361">
        <v>1.75</v>
      </c>
      <c r="F20" s="361" t="s">
        <v>32</v>
      </c>
      <c r="G20" s="361">
        <v>3.32</v>
      </c>
      <c r="H20" s="361">
        <v>3.46</v>
      </c>
      <c r="I20" s="361">
        <v>3.27</v>
      </c>
      <c r="J20" s="361" t="s">
        <v>32</v>
      </c>
      <c r="K20" s="361">
        <v>2</v>
      </c>
      <c r="L20" s="361">
        <v>4.4800000000000004</v>
      </c>
      <c r="M20" s="361">
        <v>4</v>
      </c>
      <c r="N20" s="361">
        <v>4</v>
      </c>
    </row>
    <row r="21" spans="1:14" ht="18" customHeight="1">
      <c r="A21" s="343" t="s">
        <v>890</v>
      </c>
      <c r="B21" s="169" t="s">
        <v>891</v>
      </c>
      <c r="C21" s="361">
        <v>17.41</v>
      </c>
      <c r="D21" s="361">
        <v>9.1999999999999993</v>
      </c>
      <c r="E21" s="361">
        <v>7.69</v>
      </c>
      <c r="F21" s="361">
        <v>8.4</v>
      </c>
      <c r="G21" s="361">
        <v>14.66</v>
      </c>
      <c r="H21" s="361">
        <v>8.48</v>
      </c>
      <c r="I21" s="361">
        <v>7.5</v>
      </c>
      <c r="J21" s="361">
        <v>7.68</v>
      </c>
      <c r="K21" s="361">
        <v>16.28</v>
      </c>
      <c r="L21" s="361">
        <v>8.7899999999999991</v>
      </c>
      <c r="M21" s="361">
        <v>8.26</v>
      </c>
      <c r="N21" s="361">
        <v>14.19</v>
      </c>
    </row>
    <row r="22" spans="1:14" ht="18" customHeight="1">
      <c r="A22" s="169">
        <v>11</v>
      </c>
      <c r="B22" s="169" t="s">
        <v>484</v>
      </c>
      <c r="C22" s="361" t="s">
        <v>32</v>
      </c>
      <c r="D22" s="361" t="s">
        <v>32</v>
      </c>
      <c r="E22" s="361" t="s">
        <v>32</v>
      </c>
      <c r="F22" s="361" t="s">
        <v>32</v>
      </c>
      <c r="G22" s="361" t="s">
        <v>32</v>
      </c>
      <c r="H22" s="361" t="s">
        <v>32</v>
      </c>
      <c r="I22" s="361" t="s">
        <v>32</v>
      </c>
      <c r="J22" s="361" t="s">
        <v>32</v>
      </c>
      <c r="K22" s="361" t="s">
        <v>32</v>
      </c>
      <c r="L22" s="361" t="s">
        <v>32</v>
      </c>
      <c r="M22" s="361" t="s">
        <v>32</v>
      </c>
      <c r="N22" s="361" t="s">
        <v>32</v>
      </c>
    </row>
    <row r="23" spans="1:14" ht="18" customHeight="1">
      <c r="A23" s="169">
        <v>12</v>
      </c>
      <c r="B23" s="169" t="s">
        <v>235</v>
      </c>
      <c r="C23" s="361" t="s">
        <v>32</v>
      </c>
      <c r="D23" s="361" t="s">
        <v>32</v>
      </c>
      <c r="E23" s="361" t="s">
        <v>32</v>
      </c>
      <c r="F23" s="361" t="s">
        <v>32</v>
      </c>
      <c r="G23" s="361" t="s">
        <v>32</v>
      </c>
      <c r="H23" s="361" t="s">
        <v>32</v>
      </c>
      <c r="I23" s="361" t="s">
        <v>32</v>
      </c>
      <c r="J23" s="361" t="s">
        <v>32</v>
      </c>
      <c r="K23" s="361" t="s">
        <v>32</v>
      </c>
      <c r="L23" s="361" t="s">
        <v>32</v>
      </c>
      <c r="M23" s="361" t="s">
        <v>32</v>
      </c>
      <c r="N23" s="361" t="s">
        <v>32</v>
      </c>
    </row>
    <row r="24" spans="1:14" ht="18" customHeight="1">
      <c r="A24" s="169">
        <v>13</v>
      </c>
      <c r="B24" s="169" t="s">
        <v>489</v>
      </c>
      <c r="C24" s="361" t="s">
        <v>32</v>
      </c>
      <c r="D24" s="361" t="s">
        <v>32</v>
      </c>
      <c r="E24" s="361" t="s">
        <v>32</v>
      </c>
      <c r="F24" s="361" t="s">
        <v>32</v>
      </c>
      <c r="G24" s="361" t="s">
        <v>32</v>
      </c>
      <c r="H24" s="361" t="s">
        <v>32</v>
      </c>
      <c r="I24" s="361" t="s">
        <v>32</v>
      </c>
      <c r="J24" s="361" t="s">
        <v>32</v>
      </c>
      <c r="K24" s="361" t="s">
        <v>32</v>
      </c>
      <c r="L24" s="361" t="s">
        <v>32</v>
      </c>
      <c r="M24" s="361" t="s">
        <v>32</v>
      </c>
      <c r="N24" s="361" t="s">
        <v>32</v>
      </c>
    </row>
    <row r="25" spans="1:14" ht="18" customHeight="1">
      <c r="A25" s="169">
        <v>14</v>
      </c>
      <c r="B25" s="169" t="s">
        <v>490</v>
      </c>
      <c r="C25" s="361" t="s">
        <v>32</v>
      </c>
      <c r="D25" s="361" t="s">
        <v>32</v>
      </c>
      <c r="E25" s="361" t="s">
        <v>32</v>
      </c>
      <c r="F25" s="361" t="s">
        <v>32</v>
      </c>
      <c r="G25" s="361" t="s">
        <v>32</v>
      </c>
      <c r="H25" s="361" t="s">
        <v>32</v>
      </c>
      <c r="I25" s="361" t="s">
        <v>32</v>
      </c>
      <c r="J25" s="361" t="s">
        <v>32</v>
      </c>
      <c r="K25" s="361" t="s">
        <v>32</v>
      </c>
      <c r="L25" s="361" t="s">
        <v>32</v>
      </c>
      <c r="M25" s="361" t="s">
        <v>32</v>
      </c>
      <c r="N25" s="361" t="s">
        <v>32</v>
      </c>
    </row>
    <row r="26" spans="1:14" ht="18" customHeight="1">
      <c r="A26" s="169">
        <v>15</v>
      </c>
      <c r="B26" s="169" t="s">
        <v>491</v>
      </c>
      <c r="C26" s="361" t="s">
        <v>32</v>
      </c>
      <c r="D26" s="361" t="s">
        <v>32</v>
      </c>
      <c r="E26" s="361" t="s">
        <v>32</v>
      </c>
      <c r="F26" s="361" t="s">
        <v>32</v>
      </c>
      <c r="G26" s="361" t="s">
        <v>32</v>
      </c>
      <c r="H26" s="361" t="s">
        <v>32</v>
      </c>
      <c r="I26" s="361" t="s">
        <v>32</v>
      </c>
      <c r="J26" s="361" t="s">
        <v>32</v>
      </c>
      <c r="K26" s="361" t="s">
        <v>32</v>
      </c>
      <c r="L26" s="361" t="s">
        <v>32</v>
      </c>
      <c r="M26" s="361" t="s">
        <v>32</v>
      </c>
      <c r="N26" s="361" t="s">
        <v>32</v>
      </c>
    </row>
    <row r="27" spans="1:14">
      <c r="A27" s="1"/>
      <c r="B27" s="1"/>
      <c r="C27" s="1"/>
      <c r="D27" s="1"/>
      <c r="E27" s="1"/>
      <c r="F27" s="1"/>
      <c r="G27" s="1"/>
      <c r="H27" s="1"/>
      <c r="I27" s="1"/>
      <c r="J27" s="1"/>
    </row>
    <row r="28" spans="1:14" ht="13.5" customHeight="1">
      <c r="A28" s="515" t="s">
        <v>1136</v>
      </c>
      <c r="B28" s="515"/>
      <c r="C28" s="515"/>
      <c r="D28" s="515"/>
      <c r="E28" s="1"/>
      <c r="F28" s="1"/>
      <c r="G28" s="1"/>
      <c r="H28" s="1"/>
      <c r="I28" s="1"/>
      <c r="J28" s="1"/>
    </row>
    <row r="29" spans="1:14" ht="13.5" customHeight="1"/>
    <row r="107" spans="1:1">
      <c r="A107" s="16" t="s">
        <v>17</v>
      </c>
    </row>
  </sheetData>
  <sheetProtection selectLockedCells="1" selectUnlockedCells="1"/>
  <mergeCells count="6">
    <mergeCell ref="K5:N5"/>
    <mergeCell ref="A28:D28"/>
    <mergeCell ref="A5:A6"/>
    <mergeCell ref="B5:B6"/>
    <mergeCell ref="C5:F5"/>
    <mergeCell ref="G5:J5"/>
  </mergeCells>
  <pageMargins left="0.78740157480314965" right="0.15748031496062992" top="0.78740157480314965" bottom="0.27559055118110237" header="0.15748031496062992" footer="0.19685039370078741"/>
  <pageSetup paperSize="9" scale="80" firstPageNumber="0" orientation="landscape" horizontalDpi="300" verticalDpi="300" r:id="rId1"/>
  <headerFooter alignWithMargins="0"/>
</worksheet>
</file>

<file path=xl/worksheets/sheet68.xml><?xml version="1.0" encoding="utf-8"?>
<worksheet xmlns="http://schemas.openxmlformats.org/spreadsheetml/2006/main" xmlns:r="http://schemas.openxmlformats.org/officeDocument/2006/relationships">
  <sheetPr>
    <tabColor rgb="FF7030A0"/>
  </sheetPr>
  <dimension ref="A1:F107"/>
  <sheetViews>
    <sheetView workbookViewId="0">
      <selection sqref="A1:F28"/>
    </sheetView>
  </sheetViews>
  <sheetFormatPr defaultColWidth="10.75" defaultRowHeight="13.5"/>
  <cols>
    <col min="1" max="1" width="6" customWidth="1"/>
    <col min="2" max="2" width="33.875" customWidth="1"/>
  </cols>
  <sheetData>
    <row r="1" spans="1:6">
      <c r="A1" s="1"/>
      <c r="B1" s="1"/>
      <c r="C1" s="1"/>
      <c r="D1" s="1"/>
      <c r="E1" s="1"/>
      <c r="F1" s="1"/>
    </row>
    <row r="2" spans="1:6" ht="12.95" customHeight="1">
      <c r="A2" s="519" t="s">
        <v>1089</v>
      </c>
      <c r="B2" s="519"/>
      <c r="C2" s="519"/>
      <c r="D2" s="519"/>
      <c r="E2" s="519"/>
      <c r="F2" s="519"/>
    </row>
    <row r="3" spans="1:6">
      <c r="A3" s="1"/>
      <c r="B3" s="1"/>
      <c r="C3" s="1"/>
      <c r="D3" s="1"/>
      <c r="E3" s="1"/>
      <c r="F3" s="481" t="s">
        <v>0</v>
      </c>
    </row>
    <row r="4" spans="1:6" ht="20.25" customHeight="1">
      <c r="A4" s="358" t="s">
        <v>1</v>
      </c>
      <c r="B4" s="358" t="s">
        <v>2</v>
      </c>
      <c r="C4" s="358" t="s">
        <v>417</v>
      </c>
      <c r="D4" s="358" t="s">
        <v>505</v>
      </c>
      <c r="E4" s="358" t="s">
        <v>506</v>
      </c>
      <c r="F4" s="358" t="s">
        <v>335</v>
      </c>
    </row>
    <row r="5" spans="1:6" s="424" customFormat="1" ht="11.25">
      <c r="A5" s="420">
        <v>1</v>
      </c>
      <c r="B5" s="420">
        <v>2</v>
      </c>
      <c r="C5" s="420">
        <v>3</v>
      </c>
      <c r="D5" s="420">
        <v>4</v>
      </c>
      <c r="E5" s="420">
        <v>5</v>
      </c>
      <c r="F5" s="420">
        <v>6</v>
      </c>
    </row>
    <row r="6" spans="1:6" ht="18" customHeight="1">
      <c r="A6" s="222"/>
      <c r="B6" s="222" t="s">
        <v>498</v>
      </c>
      <c r="C6" s="222"/>
      <c r="D6" s="169"/>
      <c r="E6" s="169"/>
      <c r="F6" s="222"/>
    </row>
    <row r="7" spans="1:6" ht="18" customHeight="1">
      <c r="A7" s="222">
        <v>1</v>
      </c>
      <c r="B7" s="222" t="s">
        <v>467</v>
      </c>
      <c r="C7" s="345">
        <v>665005</v>
      </c>
      <c r="D7" s="31">
        <v>0</v>
      </c>
      <c r="E7" s="31">
        <v>0</v>
      </c>
      <c r="F7" s="345">
        <v>665005</v>
      </c>
    </row>
    <row r="8" spans="1:6" ht="18" customHeight="1">
      <c r="A8" s="222">
        <v>2</v>
      </c>
      <c r="B8" s="222" t="s">
        <v>469</v>
      </c>
      <c r="C8" s="31">
        <v>0</v>
      </c>
      <c r="D8" s="31">
        <v>0</v>
      </c>
      <c r="E8" s="31">
        <v>0</v>
      </c>
      <c r="F8" s="31">
        <v>0</v>
      </c>
    </row>
    <row r="9" spans="1:6" ht="57" customHeight="1">
      <c r="A9" s="222">
        <v>3</v>
      </c>
      <c r="B9" s="222" t="s">
        <v>219</v>
      </c>
      <c r="C9" s="31">
        <v>0</v>
      </c>
      <c r="D9" s="31">
        <v>0</v>
      </c>
      <c r="E9" s="31">
        <v>0</v>
      </c>
      <c r="F9" s="31">
        <v>0</v>
      </c>
    </row>
    <row r="10" spans="1:6" ht="18" customHeight="1">
      <c r="A10" s="222">
        <v>4</v>
      </c>
      <c r="B10" s="222" t="s">
        <v>470</v>
      </c>
      <c r="C10" s="31">
        <v>0</v>
      </c>
      <c r="D10" s="31">
        <v>0</v>
      </c>
      <c r="E10" s="31">
        <v>0</v>
      </c>
      <c r="F10" s="31">
        <v>0</v>
      </c>
    </row>
    <row r="11" spans="1:6" ht="18" customHeight="1">
      <c r="A11" s="222">
        <v>5</v>
      </c>
      <c r="B11" s="222" t="s">
        <v>471</v>
      </c>
      <c r="C11" s="345">
        <v>979530.47600000014</v>
      </c>
      <c r="D11" s="31">
        <v>0</v>
      </c>
      <c r="E11" s="31">
        <v>0</v>
      </c>
      <c r="F11" s="345">
        <v>979530.47600000014</v>
      </c>
    </row>
    <row r="12" spans="1:6" ht="18" customHeight="1">
      <c r="A12" s="222">
        <v>6</v>
      </c>
      <c r="B12" s="222" t="s">
        <v>472</v>
      </c>
      <c r="C12" s="31">
        <v>0</v>
      </c>
      <c r="D12" s="349">
        <v>0</v>
      </c>
      <c r="E12" s="31">
        <v>0</v>
      </c>
      <c r="F12" s="31">
        <v>0</v>
      </c>
    </row>
    <row r="13" spans="1:6" ht="18" customHeight="1">
      <c r="A13" s="222">
        <v>7</v>
      </c>
      <c r="B13" s="222" t="s">
        <v>473</v>
      </c>
      <c r="C13" s="31">
        <v>0</v>
      </c>
      <c r="D13" s="349">
        <v>0</v>
      </c>
      <c r="E13" s="31">
        <v>0</v>
      </c>
      <c r="F13" s="31">
        <v>0</v>
      </c>
    </row>
    <row r="14" spans="1:6" ht="18" customHeight="1">
      <c r="A14" s="222">
        <v>8</v>
      </c>
      <c r="B14" s="222" t="s">
        <v>13</v>
      </c>
      <c r="C14" s="345">
        <v>114084</v>
      </c>
      <c r="D14" s="346">
        <v>527</v>
      </c>
      <c r="E14" s="31">
        <v>0</v>
      </c>
      <c r="F14" s="345">
        <v>114611</v>
      </c>
    </row>
    <row r="15" spans="1:6" ht="18" customHeight="1">
      <c r="A15" s="222">
        <v>9</v>
      </c>
      <c r="B15" s="222" t="s">
        <v>499</v>
      </c>
      <c r="C15" s="345">
        <v>1758619.4760000003</v>
      </c>
      <c r="D15" s="346">
        <v>527</v>
      </c>
      <c r="E15" s="31">
        <v>0</v>
      </c>
      <c r="F15" s="345">
        <v>1759146.4760000003</v>
      </c>
    </row>
    <row r="16" spans="1:6" ht="18" customHeight="1">
      <c r="A16" s="222"/>
      <c r="B16" s="222" t="s">
        <v>500</v>
      </c>
      <c r="C16" s="222"/>
      <c r="D16" s="332"/>
      <c r="E16" s="31"/>
      <c r="F16" s="31">
        <v>0</v>
      </c>
    </row>
    <row r="17" spans="1:6" ht="18" customHeight="1">
      <c r="A17" s="222">
        <v>10</v>
      </c>
      <c r="B17" s="222" t="s">
        <v>482</v>
      </c>
      <c r="C17" s="345">
        <v>305646.01399999997</v>
      </c>
      <c r="D17" s="31">
        <v>0</v>
      </c>
      <c r="E17" s="31">
        <v>0</v>
      </c>
      <c r="F17" s="345">
        <v>305646.01399999997</v>
      </c>
    </row>
    <row r="18" spans="1:6" ht="18" customHeight="1">
      <c r="A18" s="222">
        <v>11</v>
      </c>
      <c r="B18" s="222" t="s">
        <v>483</v>
      </c>
      <c r="C18" s="345">
        <v>1112018</v>
      </c>
      <c r="D18" s="31">
        <v>0</v>
      </c>
      <c r="E18" s="346">
        <v>736</v>
      </c>
      <c r="F18" s="345">
        <v>1112754</v>
      </c>
    </row>
    <row r="19" spans="1:6" ht="18" customHeight="1">
      <c r="A19" s="222">
        <v>12</v>
      </c>
      <c r="B19" s="222" t="s">
        <v>484</v>
      </c>
      <c r="C19" s="222"/>
      <c r="D19" s="31">
        <v>0</v>
      </c>
      <c r="E19" s="349">
        <v>0</v>
      </c>
      <c r="F19" s="31">
        <v>0</v>
      </c>
    </row>
    <row r="20" spans="1:6" ht="18" customHeight="1">
      <c r="A20" s="222">
        <v>13</v>
      </c>
      <c r="B20" s="222" t="s">
        <v>235</v>
      </c>
      <c r="C20" s="222"/>
      <c r="D20" s="31">
        <v>0</v>
      </c>
      <c r="E20" s="349">
        <v>0</v>
      </c>
      <c r="F20" s="31">
        <v>0</v>
      </c>
    </row>
    <row r="21" spans="1:6" ht="18" customHeight="1">
      <c r="A21" s="222">
        <v>14</v>
      </c>
      <c r="B21" s="222" t="s">
        <v>507</v>
      </c>
      <c r="C21" s="345">
        <v>136860</v>
      </c>
      <c r="D21" s="31">
        <v>0</v>
      </c>
      <c r="E21" s="31">
        <v>0</v>
      </c>
      <c r="F21" s="345">
        <v>136860</v>
      </c>
    </row>
    <row r="22" spans="1:6" ht="18" customHeight="1">
      <c r="A22" s="222">
        <v>15</v>
      </c>
      <c r="B22" s="222" t="s">
        <v>490</v>
      </c>
      <c r="C22" s="345">
        <v>50464.480869999999</v>
      </c>
      <c r="D22" s="31">
        <v>0</v>
      </c>
      <c r="E22" s="349">
        <v>0</v>
      </c>
      <c r="F22" s="345">
        <v>50464.480869999999</v>
      </c>
    </row>
    <row r="23" spans="1:6" ht="18" customHeight="1">
      <c r="A23" s="222">
        <v>16</v>
      </c>
      <c r="B23" s="222" t="s">
        <v>502</v>
      </c>
      <c r="C23" s="345">
        <v>1604988.4948700001</v>
      </c>
      <c r="D23" s="31">
        <v>0</v>
      </c>
      <c r="E23" s="346">
        <v>736</v>
      </c>
      <c r="F23" s="345">
        <v>1605724.4948700001</v>
      </c>
    </row>
    <row r="24" spans="1:6" ht="33" customHeight="1">
      <c r="A24" s="222">
        <v>17</v>
      </c>
      <c r="B24" s="222" t="s">
        <v>508</v>
      </c>
      <c r="C24" s="346">
        <v>-153630.9811300002</v>
      </c>
      <c r="D24" s="346">
        <v>-527</v>
      </c>
      <c r="E24" s="346">
        <v>736</v>
      </c>
      <c r="F24" s="346">
        <v>-153421.9811300002</v>
      </c>
    </row>
    <row r="25" spans="1:6" ht="18" customHeight="1">
      <c r="A25" s="222">
        <v>18</v>
      </c>
      <c r="B25" s="222" t="s">
        <v>509</v>
      </c>
      <c r="C25" s="345">
        <v>325940</v>
      </c>
      <c r="D25" s="31">
        <v>0</v>
      </c>
      <c r="E25" s="31">
        <v>0</v>
      </c>
      <c r="F25" s="345">
        <v>325940</v>
      </c>
    </row>
    <row r="27" spans="1:6" ht="13.5" customHeight="1">
      <c r="A27" s="552"/>
      <c r="B27" s="552"/>
      <c r="C27" s="552"/>
      <c r="D27" s="552"/>
      <c r="E27" s="552"/>
      <c r="F27" s="552"/>
    </row>
    <row r="107" spans="1:1">
      <c r="A107" s="16" t="s">
        <v>17</v>
      </c>
    </row>
  </sheetData>
  <sheetProtection selectLockedCells="1" selectUnlockedCells="1"/>
  <mergeCells count="2">
    <mergeCell ref="A2:F2"/>
    <mergeCell ref="A27:F27"/>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69.xml><?xml version="1.0" encoding="utf-8"?>
<worksheet xmlns="http://schemas.openxmlformats.org/spreadsheetml/2006/main" xmlns:r="http://schemas.openxmlformats.org/officeDocument/2006/relationships">
  <sheetPr>
    <tabColor rgb="FF7030A0"/>
  </sheetPr>
  <dimension ref="A1:K107"/>
  <sheetViews>
    <sheetView topLeftCell="A15" workbookViewId="0">
      <selection activeCell="F27" sqref="A1:F27"/>
    </sheetView>
  </sheetViews>
  <sheetFormatPr defaultColWidth="10.75" defaultRowHeight="13.5"/>
  <cols>
    <col min="1" max="1" width="6.125" customWidth="1"/>
    <col min="2" max="2" width="35.25" customWidth="1"/>
    <col min="3" max="3" width="14" bestFit="1" customWidth="1"/>
    <col min="5" max="5" width="12.75" bestFit="1" customWidth="1"/>
    <col min="6" max="8" width="14" bestFit="1" customWidth="1"/>
    <col min="9" max="10" width="12.75" bestFit="1" customWidth="1"/>
    <col min="11" max="11" width="14" bestFit="1" customWidth="1"/>
  </cols>
  <sheetData>
    <row r="1" spans="1:9">
      <c r="A1" s="1"/>
      <c r="B1" s="1"/>
      <c r="C1" s="1"/>
      <c r="D1" s="1"/>
      <c r="E1" s="1"/>
      <c r="F1" s="1"/>
    </row>
    <row r="2" spans="1:9" ht="12.95" customHeight="1">
      <c r="A2" s="519" t="s">
        <v>1090</v>
      </c>
      <c r="B2" s="519"/>
      <c r="C2" s="519"/>
      <c r="D2" s="519"/>
      <c r="E2" s="519"/>
      <c r="F2" s="519"/>
    </row>
    <row r="3" spans="1:9">
      <c r="A3" s="1"/>
      <c r="B3" s="1"/>
      <c r="C3" s="1"/>
      <c r="D3" s="1"/>
      <c r="E3" s="1"/>
      <c r="F3" s="1"/>
    </row>
    <row r="4" spans="1:9">
      <c r="A4" s="1"/>
      <c r="B4" s="1"/>
      <c r="C4" s="1"/>
      <c r="D4" s="1"/>
      <c r="E4" s="1"/>
      <c r="F4" s="481" t="s">
        <v>0</v>
      </c>
    </row>
    <row r="5" spans="1:9" ht="18.75" customHeight="1">
      <c r="A5" s="361" t="s">
        <v>1</v>
      </c>
      <c r="B5" s="361" t="s">
        <v>2</v>
      </c>
      <c r="C5" s="361" t="s">
        <v>417</v>
      </c>
      <c r="D5" s="361" t="s">
        <v>505</v>
      </c>
      <c r="E5" s="361" t="s">
        <v>506</v>
      </c>
      <c r="F5" s="361" t="s">
        <v>335</v>
      </c>
    </row>
    <row r="6" spans="1:9" s="424" customFormat="1" ht="15" customHeight="1">
      <c r="A6" s="462">
        <v>1</v>
      </c>
      <c r="B6" s="462">
        <v>2</v>
      </c>
      <c r="C6" s="462">
        <v>3</v>
      </c>
      <c r="D6" s="462">
        <v>4</v>
      </c>
      <c r="E6" s="462">
        <v>5</v>
      </c>
      <c r="F6" s="462">
        <v>6</v>
      </c>
    </row>
    <row r="7" spans="1:9" ht="18" customHeight="1">
      <c r="A7" s="169"/>
      <c r="B7" s="222" t="s">
        <v>498</v>
      </c>
      <c r="C7" s="169"/>
      <c r="D7" s="169"/>
      <c r="E7" s="169"/>
      <c r="F7" s="169"/>
    </row>
    <row r="8" spans="1:9" ht="18" customHeight="1">
      <c r="A8" s="169">
        <v>1</v>
      </c>
      <c r="B8" s="169" t="s">
        <v>467</v>
      </c>
      <c r="C8" s="346">
        <v>232923.98219000001</v>
      </c>
      <c r="D8" s="31">
        <v>0</v>
      </c>
      <c r="E8" s="31">
        <v>0</v>
      </c>
      <c r="F8" s="203">
        <v>232923.98219000001</v>
      </c>
      <c r="G8" s="245"/>
    </row>
    <row r="9" spans="1:9" ht="18" customHeight="1">
      <c r="A9" s="169">
        <v>2</v>
      </c>
      <c r="B9" s="169" t="s">
        <v>469</v>
      </c>
      <c r="C9" s="349">
        <v>0</v>
      </c>
      <c r="D9" s="31">
        <v>0</v>
      </c>
      <c r="E9" s="31">
        <v>0</v>
      </c>
      <c r="F9" s="349">
        <v>0</v>
      </c>
      <c r="G9" s="245"/>
    </row>
    <row r="10" spans="1:9" ht="48.75" customHeight="1">
      <c r="A10" s="169">
        <v>3</v>
      </c>
      <c r="B10" s="169" t="s">
        <v>219</v>
      </c>
      <c r="C10" s="349">
        <v>0</v>
      </c>
      <c r="D10" s="31">
        <v>0</v>
      </c>
      <c r="E10" s="31">
        <v>0</v>
      </c>
      <c r="F10" s="349">
        <v>0</v>
      </c>
      <c r="G10" s="245"/>
    </row>
    <row r="11" spans="1:9" ht="18" customHeight="1">
      <c r="A11" s="169">
        <v>4</v>
      </c>
      <c r="B11" s="169" t="s">
        <v>470</v>
      </c>
      <c r="C11" s="346">
        <v>31936</v>
      </c>
      <c r="D11" s="31">
        <v>0</v>
      </c>
      <c r="E11" s="31">
        <v>0</v>
      </c>
      <c r="F11" s="203">
        <v>31936</v>
      </c>
      <c r="G11" s="245"/>
    </row>
    <row r="12" spans="1:9" ht="18" customHeight="1">
      <c r="A12" s="169">
        <v>5</v>
      </c>
      <c r="B12" s="169" t="s">
        <v>471</v>
      </c>
      <c r="C12" s="346">
        <v>1050675</v>
      </c>
      <c r="D12" s="31">
        <v>0</v>
      </c>
      <c r="E12" s="31">
        <v>0</v>
      </c>
      <c r="F12" s="203">
        <v>1050675</v>
      </c>
      <c r="G12" s="245"/>
    </row>
    <row r="13" spans="1:9" ht="18" customHeight="1">
      <c r="A13" s="169">
        <v>6</v>
      </c>
      <c r="B13" s="169" t="s">
        <v>472</v>
      </c>
      <c r="C13" s="349">
        <v>0</v>
      </c>
      <c r="D13" s="349">
        <v>0</v>
      </c>
      <c r="E13" s="31">
        <v>0</v>
      </c>
      <c r="F13" s="349">
        <v>0</v>
      </c>
      <c r="G13" s="245"/>
    </row>
    <row r="14" spans="1:9" ht="18" customHeight="1">
      <c r="A14" s="169">
        <v>7</v>
      </c>
      <c r="B14" s="169" t="s">
        <v>473</v>
      </c>
      <c r="C14" s="349">
        <v>0</v>
      </c>
      <c r="D14" s="349">
        <v>0</v>
      </c>
      <c r="E14" s="31">
        <v>0</v>
      </c>
      <c r="F14" s="349">
        <v>0</v>
      </c>
      <c r="G14" s="245"/>
    </row>
    <row r="15" spans="1:9" ht="18" customHeight="1">
      <c r="A15" s="169">
        <v>8</v>
      </c>
      <c r="B15" s="169" t="s">
        <v>13</v>
      </c>
      <c r="C15" s="346">
        <v>3804</v>
      </c>
      <c r="D15" s="346">
        <v>527.05873999999994</v>
      </c>
      <c r="E15" s="31">
        <v>0</v>
      </c>
      <c r="F15" s="346">
        <v>4331.0587400000004</v>
      </c>
      <c r="G15" s="245"/>
    </row>
    <row r="16" spans="1:9" ht="18" customHeight="1">
      <c r="A16" s="169">
        <v>9</v>
      </c>
      <c r="B16" s="169" t="s">
        <v>499</v>
      </c>
      <c r="C16" s="346">
        <v>1319338.9821899999</v>
      </c>
      <c r="D16" s="346">
        <v>527.05873999999994</v>
      </c>
      <c r="E16" s="31">
        <v>0</v>
      </c>
      <c r="F16" s="346">
        <v>1319866.0409299999</v>
      </c>
      <c r="G16" s="245"/>
      <c r="H16" s="246"/>
      <c r="I16" s="246"/>
    </row>
    <row r="17" spans="1:11" ht="18" customHeight="1">
      <c r="A17" s="169"/>
      <c r="B17" s="222" t="s">
        <v>500</v>
      </c>
      <c r="C17" s="346"/>
      <c r="D17" s="332"/>
      <c r="E17" s="31"/>
      <c r="F17" s="367"/>
      <c r="G17" s="245"/>
      <c r="H17" s="245"/>
      <c r="I17" s="245"/>
      <c r="J17" s="245"/>
      <c r="K17" s="245"/>
    </row>
    <row r="18" spans="1:11" ht="18" customHeight="1">
      <c r="A18" s="169">
        <v>10</v>
      </c>
      <c r="B18" s="169" t="s">
        <v>482</v>
      </c>
      <c r="C18" s="346">
        <v>478882.63956000004</v>
      </c>
      <c r="D18" s="31">
        <v>0</v>
      </c>
      <c r="E18" s="31">
        <v>0</v>
      </c>
      <c r="F18" s="346">
        <v>478882.63956000004</v>
      </c>
      <c r="G18" s="245"/>
      <c r="H18" s="245"/>
      <c r="I18" s="245"/>
      <c r="J18" s="245"/>
      <c r="K18" s="245"/>
    </row>
    <row r="19" spans="1:11" ht="18" customHeight="1">
      <c r="A19" s="169">
        <v>11</v>
      </c>
      <c r="B19" s="169" t="s">
        <v>483</v>
      </c>
      <c r="C19" s="346">
        <v>673734</v>
      </c>
      <c r="D19" s="31">
        <v>0</v>
      </c>
      <c r="E19" s="346">
        <v>2058</v>
      </c>
      <c r="F19" s="346">
        <v>675792</v>
      </c>
      <c r="G19" s="245"/>
    </row>
    <row r="20" spans="1:11" ht="18" customHeight="1">
      <c r="A20" s="169">
        <v>12</v>
      </c>
      <c r="B20" s="169" t="s">
        <v>484</v>
      </c>
      <c r="C20" s="349">
        <v>0</v>
      </c>
      <c r="D20" s="31">
        <v>0</v>
      </c>
      <c r="E20" s="349">
        <v>0</v>
      </c>
      <c r="F20" s="349">
        <v>0</v>
      </c>
      <c r="G20" s="245"/>
      <c r="H20" s="245"/>
    </row>
    <row r="21" spans="1:11" ht="18" customHeight="1">
      <c r="A21" s="169">
        <v>13</v>
      </c>
      <c r="B21" s="169" t="s">
        <v>235</v>
      </c>
      <c r="C21" s="349">
        <v>0</v>
      </c>
      <c r="D21" s="31">
        <v>0</v>
      </c>
      <c r="E21" s="349">
        <v>0</v>
      </c>
      <c r="F21" s="349">
        <v>0</v>
      </c>
      <c r="G21" s="245"/>
    </row>
    <row r="22" spans="1:11" ht="18" customHeight="1">
      <c r="A22" s="169">
        <v>14</v>
      </c>
      <c r="B22" s="169" t="s">
        <v>507</v>
      </c>
      <c r="C22" s="346">
        <v>16258</v>
      </c>
      <c r="D22" s="31">
        <v>0</v>
      </c>
      <c r="E22" s="31">
        <v>0</v>
      </c>
      <c r="F22" s="346">
        <v>16258</v>
      </c>
      <c r="G22" s="245"/>
    </row>
    <row r="23" spans="1:11" ht="18" customHeight="1">
      <c r="A23" s="169">
        <v>15</v>
      </c>
      <c r="B23" s="169" t="s">
        <v>490</v>
      </c>
      <c r="C23" s="349">
        <v>0</v>
      </c>
      <c r="D23" s="31">
        <v>0</v>
      </c>
      <c r="E23" s="349">
        <v>0</v>
      </c>
      <c r="F23" s="349">
        <v>0</v>
      </c>
      <c r="G23" s="245"/>
    </row>
    <row r="24" spans="1:11" ht="18" customHeight="1">
      <c r="A24" s="169">
        <v>16</v>
      </c>
      <c r="B24" s="169" t="s">
        <v>502</v>
      </c>
      <c r="C24" s="346">
        <v>1168874.63956</v>
      </c>
      <c r="D24" s="31">
        <v>0</v>
      </c>
      <c r="E24" s="346">
        <v>2058</v>
      </c>
      <c r="F24" s="346">
        <v>1170932.63956</v>
      </c>
      <c r="G24" s="245"/>
    </row>
    <row r="25" spans="1:11" ht="38.25" customHeight="1">
      <c r="A25" s="169">
        <v>17</v>
      </c>
      <c r="B25" s="169" t="s">
        <v>508</v>
      </c>
      <c r="C25" s="346">
        <v>-150464.34262999985</v>
      </c>
      <c r="D25" s="346">
        <v>-527.05873999999994</v>
      </c>
      <c r="E25" s="346">
        <v>2058</v>
      </c>
      <c r="F25" s="346">
        <v>-148933.40136999986</v>
      </c>
      <c r="G25" s="245"/>
    </row>
    <row r="26" spans="1:11" ht="13.5" customHeight="1">
      <c r="A26" s="169">
        <v>18</v>
      </c>
      <c r="B26" s="169" t="s">
        <v>509</v>
      </c>
      <c r="C26" s="346">
        <v>134677.80624999999</v>
      </c>
      <c r="D26" s="31">
        <v>0</v>
      </c>
      <c r="E26" s="31">
        <v>0</v>
      </c>
      <c r="F26" s="346">
        <v>134677.80624999999</v>
      </c>
      <c r="G26" s="245"/>
    </row>
    <row r="27" spans="1:11">
      <c r="C27" s="245"/>
      <c r="D27" s="245"/>
      <c r="E27" s="245"/>
      <c r="F27" s="245"/>
    </row>
    <row r="107" spans="1:1">
      <c r="A107" s="16" t="s">
        <v>17</v>
      </c>
    </row>
  </sheetData>
  <sheetProtection selectLockedCells="1" selectUnlockedCells="1"/>
  <mergeCells count="1">
    <mergeCell ref="A2:F2"/>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tabColor rgb="FF7030A0"/>
  </sheetPr>
  <dimension ref="A2:E97"/>
  <sheetViews>
    <sheetView topLeftCell="A2" zoomScale="120" zoomScaleNormal="120" workbookViewId="0">
      <selection activeCell="C8" sqref="C8"/>
    </sheetView>
  </sheetViews>
  <sheetFormatPr defaultColWidth="10.75" defaultRowHeight="12.75"/>
  <cols>
    <col min="1" max="1" width="5.625" style="2" customWidth="1"/>
    <col min="2" max="2" width="36.375" style="2" customWidth="1"/>
    <col min="3" max="3" width="11.125" style="2" customWidth="1"/>
    <col min="4" max="16384" width="10.75" style="2"/>
  </cols>
  <sheetData>
    <row r="2" spans="1:5" ht="32.25" customHeight="1">
      <c r="A2" s="509" t="s">
        <v>1009</v>
      </c>
      <c r="B2" s="509"/>
      <c r="C2" s="509"/>
      <c r="D2" s="509"/>
      <c r="E2" s="509"/>
    </row>
    <row r="3" spans="1:5" ht="10.5" customHeight="1">
      <c r="A3" s="4"/>
    </row>
    <row r="4" spans="1:5">
      <c r="A4" s="2" t="s">
        <v>18</v>
      </c>
    </row>
    <row r="5" spans="1:5">
      <c r="E5" s="7" t="s">
        <v>0</v>
      </c>
    </row>
    <row r="6" spans="1:5" ht="18" customHeight="1">
      <c r="A6" s="9" t="s">
        <v>1</v>
      </c>
      <c r="B6" s="9" t="s">
        <v>2</v>
      </c>
      <c r="C6" s="9" t="s">
        <v>4</v>
      </c>
      <c r="D6" s="9" t="s">
        <v>5</v>
      </c>
      <c r="E6" s="9" t="s">
        <v>6</v>
      </c>
    </row>
    <row r="7" spans="1:5">
      <c r="A7" s="418">
        <v>1</v>
      </c>
      <c r="B7" s="418">
        <v>2</v>
      </c>
      <c r="C7" s="418">
        <v>3</v>
      </c>
      <c r="D7" s="418">
        <v>4</v>
      </c>
      <c r="E7" s="418">
        <v>5</v>
      </c>
    </row>
    <row r="8" spans="1:5" ht="18" customHeight="1">
      <c r="A8" s="17">
        <v>1</v>
      </c>
      <c r="B8" s="18" t="s">
        <v>19</v>
      </c>
      <c r="C8" s="241">
        <v>27572</v>
      </c>
      <c r="D8" s="241">
        <v>27811</v>
      </c>
      <c r="E8" s="241">
        <v>16654</v>
      </c>
    </row>
    <row r="9" spans="1:5" ht="31.5" customHeight="1">
      <c r="A9" s="17">
        <v>2</v>
      </c>
      <c r="B9" s="18" t="s">
        <v>20</v>
      </c>
      <c r="C9" s="241">
        <v>15981</v>
      </c>
      <c r="D9" s="241">
        <v>16627</v>
      </c>
      <c r="E9" s="241">
        <v>49721</v>
      </c>
    </row>
    <row r="10" spans="1:5" ht="32.25" customHeight="1">
      <c r="A10" s="17">
        <v>3</v>
      </c>
      <c r="B10" s="18" t="s">
        <v>21</v>
      </c>
      <c r="C10" s="241">
        <f>607681.49917+1</f>
        <v>607682.49916999997</v>
      </c>
      <c r="D10" s="241">
        <v>179039</v>
      </c>
      <c r="E10" s="241">
        <v>158597</v>
      </c>
    </row>
    <row r="11" spans="1:5" ht="18" customHeight="1">
      <c r="A11" s="17" t="s">
        <v>22</v>
      </c>
      <c r="B11" s="18" t="s">
        <v>23</v>
      </c>
      <c r="C11" s="241">
        <f>C10</f>
        <v>607682.49916999997</v>
      </c>
      <c r="D11" s="241">
        <v>179039</v>
      </c>
      <c r="E11" s="241">
        <v>158597</v>
      </c>
    </row>
    <row r="12" spans="1:5" ht="18" customHeight="1">
      <c r="A12" s="17" t="s">
        <v>24</v>
      </c>
      <c r="B12" s="18" t="s">
        <v>25</v>
      </c>
      <c r="C12" s="24">
        <v>0</v>
      </c>
      <c r="D12" s="24">
        <v>0</v>
      </c>
      <c r="E12" s="24">
        <v>0</v>
      </c>
    </row>
    <row r="13" spans="1:5" ht="18" customHeight="1">
      <c r="A13" s="17">
        <v>4</v>
      </c>
      <c r="B13" s="18" t="s">
        <v>26</v>
      </c>
      <c r="C13" s="241">
        <f>SUM(C8:C10)</f>
        <v>651235.49916999997</v>
      </c>
      <c r="D13" s="241">
        <f t="shared" ref="D13:E13" si="0">SUM(D8:D10)</f>
        <v>223477</v>
      </c>
      <c r="E13" s="241">
        <f t="shared" si="0"/>
        <v>224972</v>
      </c>
    </row>
    <row r="14" spans="1:5">
      <c r="D14" s="21"/>
      <c r="E14" s="21"/>
    </row>
    <row r="97" spans="1:1">
      <c r="A97" s="22" t="s">
        <v>17</v>
      </c>
    </row>
  </sheetData>
  <sheetProtection selectLockedCells="1" selectUnlockedCells="1"/>
  <mergeCells count="1">
    <mergeCell ref="A2:E2"/>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sheetPr>
    <tabColor rgb="FF7030A0"/>
  </sheetPr>
  <dimension ref="A1:H107"/>
  <sheetViews>
    <sheetView topLeftCell="A14" workbookViewId="0">
      <selection activeCell="F26" sqref="A1:F26"/>
    </sheetView>
  </sheetViews>
  <sheetFormatPr defaultColWidth="10.75" defaultRowHeight="13.5"/>
  <cols>
    <col min="1" max="1" width="6.125" customWidth="1"/>
    <col min="2" max="2" width="35.25" customWidth="1"/>
    <col min="5" max="5" width="9.25" customWidth="1"/>
    <col min="7" max="7" width="13" bestFit="1" customWidth="1"/>
  </cols>
  <sheetData>
    <row r="1" spans="1:8">
      <c r="A1" s="1"/>
      <c r="B1" s="1"/>
    </row>
    <row r="2" spans="1:8" ht="12.95" customHeight="1">
      <c r="A2" s="519" t="s">
        <v>1091</v>
      </c>
      <c r="B2" s="519"/>
      <c r="C2" s="519"/>
      <c r="D2" s="519"/>
      <c r="E2" s="519"/>
      <c r="F2" s="519"/>
    </row>
    <row r="3" spans="1:8">
      <c r="A3" s="1"/>
      <c r="B3" s="1"/>
    </row>
    <row r="4" spans="1:8">
      <c r="A4" s="1"/>
      <c r="B4" s="1"/>
      <c r="F4" s="481" t="s">
        <v>0</v>
      </c>
    </row>
    <row r="5" spans="1:8" ht="18.75" customHeight="1">
      <c r="A5" s="215" t="s">
        <v>1</v>
      </c>
      <c r="B5" s="215" t="s">
        <v>2</v>
      </c>
      <c r="C5" s="215" t="s">
        <v>417</v>
      </c>
      <c r="D5" s="215" t="s">
        <v>505</v>
      </c>
      <c r="E5" s="215" t="s">
        <v>506</v>
      </c>
      <c r="F5" s="215" t="s">
        <v>335</v>
      </c>
    </row>
    <row r="6" spans="1:8" s="424" customFormat="1" ht="11.25">
      <c r="A6" s="482">
        <v>1</v>
      </c>
      <c r="B6" s="482">
        <v>2</v>
      </c>
      <c r="C6" s="482">
        <v>3</v>
      </c>
      <c r="D6" s="482">
        <v>4</v>
      </c>
      <c r="E6" s="482">
        <v>5</v>
      </c>
      <c r="F6" s="482">
        <v>6</v>
      </c>
    </row>
    <row r="7" spans="1:8" ht="18" customHeight="1">
      <c r="A7" s="201"/>
      <c r="B7" s="10" t="s">
        <v>498</v>
      </c>
      <c r="C7" s="201"/>
      <c r="D7" s="201"/>
      <c r="E7" s="201"/>
      <c r="F7" s="201"/>
    </row>
    <row r="8" spans="1:8" ht="18" customHeight="1">
      <c r="A8" s="201">
        <v>1</v>
      </c>
      <c r="B8" s="201" t="s">
        <v>467</v>
      </c>
      <c r="C8" s="207">
        <v>231240.06066000002</v>
      </c>
      <c r="D8" s="31">
        <v>0</v>
      </c>
      <c r="E8" s="31">
        <v>0</v>
      </c>
      <c r="F8" s="248">
        <v>231240.06066000002</v>
      </c>
      <c r="G8" s="245"/>
    </row>
    <row r="9" spans="1:8" ht="18" customHeight="1">
      <c r="A9" s="201">
        <v>2</v>
      </c>
      <c r="B9" s="201" t="s">
        <v>469</v>
      </c>
      <c r="C9" s="31">
        <v>0</v>
      </c>
      <c r="D9" s="31">
        <v>0</v>
      </c>
      <c r="E9" s="31">
        <v>0</v>
      </c>
      <c r="F9" s="31">
        <v>0</v>
      </c>
      <c r="G9" s="245"/>
    </row>
    <row r="10" spans="1:8" ht="46.5" customHeight="1">
      <c r="A10" s="201">
        <v>3</v>
      </c>
      <c r="B10" s="201" t="s">
        <v>219</v>
      </c>
      <c r="C10" s="31">
        <v>0</v>
      </c>
      <c r="D10" s="31">
        <v>0</v>
      </c>
      <c r="E10" s="31">
        <v>0</v>
      </c>
      <c r="F10" s="31">
        <v>0</v>
      </c>
      <c r="G10" s="245"/>
    </row>
    <row r="11" spans="1:8" ht="18" customHeight="1">
      <c r="A11" s="201">
        <v>4</v>
      </c>
      <c r="B11" s="201" t="s">
        <v>470</v>
      </c>
      <c r="C11" s="207">
        <v>8460</v>
      </c>
      <c r="D11" s="31">
        <v>0</v>
      </c>
      <c r="E11" s="31">
        <v>0</v>
      </c>
      <c r="F11" s="207">
        <v>8460</v>
      </c>
      <c r="G11" s="245"/>
    </row>
    <row r="12" spans="1:8" ht="18" customHeight="1">
      <c r="A12" s="201">
        <v>5</v>
      </c>
      <c r="B12" s="201" t="s">
        <v>471</v>
      </c>
      <c r="C12" s="207">
        <v>548469</v>
      </c>
      <c r="D12" s="31">
        <v>0</v>
      </c>
      <c r="E12" s="31">
        <v>0</v>
      </c>
      <c r="F12" s="207">
        <v>548469</v>
      </c>
      <c r="G12" s="245"/>
    </row>
    <row r="13" spans="1:8" ht="18" customHeight="1">
      <c r="A13" s="201">
        <v>6</v>
      </c>
      <c r="B13" s="201" t="s">
        <v>472</v>
      </c>
      <c r="C13" s="31">
        <v>0</v>
      </c>
      <c r="D13" s="31">
        <v>0</v>
      </c>
      <c r="E13" s="31">
        <v>0</v>
      </c>
      <c r="F13" s="31">
        <v>0</v>
      </c>
      <c r="G13" s="245"/>
    </row>
    <row r="14" spans="1:8" ht="18" customHeight="1">
      <c r="A14" s="201">
        <v>7</v>
      </c>
      <c r="B14" s="201" t="s">
        <v>473</v>
      </c>
      <c r="C14" s="31">
        <v>0</v>
      </c>
      <c r="D14" s="31">
        <v>0</v>
      </c>
      <c r="E14" s="31">
        <v>0</v>
      </c>
      <c r="F14" s="31">
        <v>0</v>
      </c>
      <c r="G14" s="245"/>
    </row>
    <row r="15" spans="1:8" ht="18" customHeight="1">
      <c r="A15" s="201">
        <v>8</v>
      </c>
      <c r="B15" s="201" t="s">
        <v>13</v>
      </c>
      <c r="C15" s="207">
        <v>1766</v>
      </c>
      <c r="D15" s="207">
        <v>520</v>
      </c>
      <c r="E15" s="207">
        <v>15303</v>
      </c>
      <c r="F15" s="207">
        <v>17589</v>
      </c>
      <c r="G15" s="245"/>
    </row>
    <row r="16" spans="1:8" ht="18" customHeight="1">
      <c r="A16" s="201">
        <v>9</v>
      </c>
      <c r="B16" s="201" t="s">
        <v>499</v>
      </c>
      <c r="C16" s="207">
        <v>789935.06065999996</v>
      </c>
      <c r="D16" s="207">
        <v>520</v>
      </c>
      <c r="E16" s="207">
        <v>15303</v>
      </c>
      <c r="F16" s="207">
        <v>805758.06065999996</v>
      </c>
      <c r="G16" s="245"/>
      <c r="H16" s="246"/>
    </row>
    <row r="17" spans="1:7" ht="18" customHeight="1">
      <c r="A17" s="201"/>
      <c r="B17" s="10" t="s">
        <v>500</v>
      </c>
      <c r="C17" s="201"/>
      <c r="D17" s="201"/>
      <c r="E17" s="201"/>
      <c r="F17" s="201"/>
      <c r="G17" s="245"/>
    </row>
    <row r="18" spans="1:7" ht="18" customHeight="1">
      <c r="A18" s="201">
        <v>10</v>
      </c>
      <c r="B18" s="201" t="s">
        <v>482</v>
      </c>
      <c r="C18" s="207">
        <v>355313.90667</v>
      </c>
      <c r="D18" s="31">
        <v>0</v>
      </c>
      <c r="E18" s="31">
        <v>0</v>
      </c>
      <c r="F18" s="207">
        <v>355313.90667</v>
      </c>
      <c r="G18" s="245"/>
    </row>
    <row r="19" spans="1:7" ht="18" customHeight="1">
      <c r="A19" s="201">
        <v>11</v>
      </c>
      <c r="B19" s="201" t="s">
        <v>483</v>
      </c>
      <c r="C19" s="207">
        <v>276728</v>
      </c>
      <c r="D19" s="31">
        <v>0</v>
      </c>
      <c r="E19" s="207">
        <v>738.04839000000004</v>
      </c>
      <c r="F19" s="207">
        <v>277466.04839000001</v>
      </c>
      <c r="G19" s="245"/>
    </row>
    <row r="20" spans="1:7" ht="18" customHeight="1">
      <c r="A20" s="201">
        <v>12</v>
      </c>
      <c r="B20" s="201" t="s">
        <v>484</v>
      </c>
      <c r="C20" s="31">
        <v>0</v>
      </c>
      <c r="D20" s="31">
        <v>0</v>
      </c>
      <c r="E20" s="31">
        <v>0</v>
      </c>
      <c r="F20" s="31">
        <v>0</v>
      </c>
      <c r="G20" s="245"/>
    </row>
    <row r="21" spans="1:7" ht="18" customHeight="1">
      <c r="A21" s="201">
        <v>13</v>
      </c>
      <c r="B21" s="201" t="s">
        <v>235</v>
      </c>
      <c r="C21" s="31">
        <v>0</v>
      </c>
      <c r="D21" s="31">
        <v>0</v>
      </c>
      <c r="E21" s="31">
        <v>0</v>
      </c>
      <c r="F21" s="31">
        <v>0</v>
      </c>
      <c r="G21" s="245"/>
    </row>
    <row r="22" spans="1:7" ht="18" customHeight="1">
      <c r="A22" s="201">
        <v>14</v>
      </c>
      <c r="B22" s="201" t="s">
        <v>507</v>
      </c>
      <c r="C22" s="207">
        <v>5776</v>
      </c>
      <c r="D22" s="31">
        <v>0</v>
      </c>
      <c r="E22" s="207">
        <v>3185</v>
      </c>
      <c r="F22" s="207">
        <v>8961</v>
      </c>
      <c r="G22" s="245"/>
    </row>
    <row r="23" spans="1:7" ht="18" customHeight="1">
      <c r="A23" s="201">
        <v>15</v>
      </c>
      <c r="B23" s="201" t="s">
        <v>490</v>
      </c>
      <c r="C23" s="31">
        <v>0</v>
      </c>
      <c r="D23" s="31">
        <v>0</v>
      </c>
      <c r="E23" s="31">
        <v>0</v>
      </c>
      <c r="F23" s="31">
        <v>0</v>
      </c>
      <c r="G23" s="245"/>
    </row>
    <row r="24" spans="1:7" ht="18" customHeight="1">
      <c r="A24" s="201">
        <v>16</v>
      </c>
      <c r="B24" s="201" t="s">
        <v>502</v>
      </c>
      <c r="C24" s="207">
        <v>637817.90666999994</v>
      </c>
      <c r="D24" s="31">
        <v>0</v>
      </c>
      <c r="E24" s="207">
        <v>3923.0483899999999</v>
      </c>
      <c r="F24" s="207">
        <v>641740.95506000007</v>
      </c>
      <c r="G24" s="245"/>
    </row>
    <row r="25" spans="1:7" ht="36" customHeight="1">
      <c r="A25" s="201">
        <v>17</v>
      </c>
      <c r="B25" s="201" t="s">
        <v>508</v>
      </c>
      <c r="C25" s="207">
        <v>-152117.15399000002</v>
      </c>
      <c r="D25" s="207">
        <v>-520</v>
      </c>
      <c r="E25" s="207">
        <v>-11379.95161</v>
      </c>
      <c r="F25" s="207">
        <v>-164017.10559999989</v>
      </c>
      <c r="G25" s="245"/>
    </row>
    <row r="26" spans="1:7" ht="18" customHeight="1">
      <c r="A26" s="201">
        <v>18</v>
      </c>
      <c r="B26" s="201" t="s">
        <v>509</v>
      </c>
      <c r="C26" s="207">
        <v>168.11215000000001</v>
      </c>
      <c r="D26" s="31">
        <v>0</v>
      </c>
      <c r="E26" s="31">
        <v>0</v>
      </c>
      <c r="F26" s="207">
        <v>168.11215000000001</v>
      </c>
      <c r="G26" s="245"/>
    </row>
    <row r="107" spans="1:1">
      <c r="A107" s="16" t="s">
        <v>17</v>
      </c>
    </row>
  </sheetData>
  <mergeCells count="1">
    <mergeCell ref="A2:F2"/>
  </mergeCells>
  <pageMargins left="0.78740157480314965" right="0.70866141732283472" top="0.74803149606299213" bottom="0.74803149606299213" header="0.31496062992125984" footer="0.31496062992125984"/>
  <pageSetup paperSize="9" scale="90" orientation="portrait" verticalDpi="0" r:id="rId1"/>
</worksheet>
</file>

<file path=xl/worksheets/sheet71.xml><?xml version="1.0" encoding="utf-8"?>
<worksheet xmlns="http://schemas.openxmlformats.org/spreadsheetml/2006/main" xmlns:r="http://schemas.openxmlformats.org/officeDocument/2006/relationships">
  <sheetPr>
    <tabColor rgb="FF7030A0"/>
  </sheetPr>
  <dimension ref="A1:H93"/>
  <sheetViews>
    <sheetView workbookViewId="0">
      <selection sqref="A1:H19"/>
    </sheetView>
  </sheetViews>
  <sheetFormatPr defaultColWidth="10.75" defaultRowHeight="13.5"/>
  <cols>
    <col min="1" max="1" width="5.625" customWidth="1"/>
    <col min="2" max="2" width="34.375" customWidth="1"/>
    <col min="3" max="3" width="15" bestFit="1" customWidth="1"/>
    <col min="4" max="4" width="13" bestFit="1" customWidth="1"/>
    <col min="5" max="5" width="14" bestFit="1" customWidth="1"/>
    <col min="6" max="7" width="15" bestFit="1" customWidth="1"/>
    <col min="8" max="8" width="14" customWidth="1"/>
  </cols>
  <sheetData>
    <row r="1" spans="1:8">
      <c r="A1" s="27"/>
      <c r="B1" s="1"/>
      <c r="C1" s="1"/>
      <c r="D1" s="1"/>
      <c r="E1" s="1"/>
      <c r="F1" s="1"/>
      <c r="G1" s="1"/>
      <c r="H1" s="1"/>
    </row>
    <row r="2" spans="1:8">
      <c r="A2" s="518" t="s">
        <v>1092</v>
      </c>
      <c r="B2" s="518"/>
      <c r="C2" s="518"/>
      <c r="D2" s="518"/>
      <c r="E2" s="518"/>
      <c r="F2" s="518"/>
      <c r="G2" s="518"/>
      <c r="H2" s="518"/>
    </row>
    <row r="3" spans="1:8">
      <c r="A3" s="27"/>
      <c r="B3" s="1"/>
      <c r="C3" s="1"/>
      <c r="D3" s="1"/>
      <c r="E3" s="1"/>
      <c r="F3" s="1"/>
      <c r="G3" s="1"/>
      <c r="H3" s="442" t="s">
        <v>0</v>
      </c>
    </row>
    <row r="4" spans="1:8" ht="33.75" customHeight="1">
      <c r="A4" s="316" t="s">
        <v>1</v>
      </c>
      <c r="B4" s="316" t="s">
        <v>2</v>
      </c>
      <c r="C4" s="316" t="s">
        <v>629</v>
      </c>
      <c r="D4" s="316" t="s">
        <v>630</v>
      </c>
      <c r="E4" s="316" t="s">
        <v>631</v>
      </c>
      <c r="F4" s="316" t="s">
        <v>496</v>
      </c>
      <c r="G4" s="316" t="s">
        <v>497</v>
      </c>
      <c r="H4" s="316" t="s">
        <v>335</v>
      </c>
    </row>
    <row r="5" spans="1:8" s="424" customFormat="1" ht="11.25">
      <c r="A5" s="420">
        <v>1</v>
      </c>
      <c r="B5" s="420">
        <v>2</v>
      </c>
      <c r="C5" s="420">
        <v>3</v>
      </c>
      <c r="D5" s="420">
        <v>4</v>
      </c>
      <c r="E5" s="420">
        <v>5</v>
      </c>
      <c r="F5" s="420">
        <v>6</v>
      </c>
      <c r="G5" s="420">
        <v>7</v>
      </c>
      <c r="H5" s="420">
        <v>8</v>
      </c>
    </row>
    <row r="6" spans="1:8" ht="18" customHeight="1">
      <c r="A6" s="222">
        <v>1</v>
      </c>
      <c r="B6" s="222" t="s">
        <v>482</v>
      </c>
      <c r="C6" s="344">
        <v>65856.013999999996</v>
      </c>
      <c r="D6" s="31">
        <v>0</v>
      </c>
      <c r="E6" s="31">
        <v>0</v>
      </c>
      <c r="F6" s="344">
        <v>239790</v>
      </c>
      <c r="G6" s="31">
        <v>0</v>
      </c>
      <c r="H6" s="345">
        <f t="shared" ref="H6:H9" si="0">SUM(C6:G6)</f>
        <v>305646.01399999997</v>
      </c>
    </row>
    <row r="7" spans="1:8" ht="18" customHeight="1">
      <c r="A7" s="222">
        <v>2</v>
      </c>
      <c r="B7" s="222" t="s">
        <v>632</v>
      </c>
      <c r="C7" s="344">
        <v>280580</v>
      </c>
      <c r="D7" s="344">
        <v>367093</v>
      </c>
      <c r="E7" s="344">
        <v>447771</v>
      </c>
      <c r="F7" s="344">
        <v>17310</v>
      </c>
      <c r="G7" s="31">
        <v>0</v>
      </c>
      <c r="H7" s="345">
        <f t="shared" si="0"/>
        <v>1112754</v>
      </c>
    </row>
    <row r="8" spans="1:8" ht="18" customHeight="1">
      <c r="A8" s="275" t="s">
        <v>142</v>
      </c>
      <c r="B8" s="222" t="s">
        <v>633</v>
      </c>
      <c r="C8" s="344">
        <v>209065</v>
      </c>
      <c r="D8" s="344">
        <v>267086</v>
      </c>
      <c r="E8" s="344">
        <v>393775.09</v>
      </c>
      <c r="F8" s="344">
        <v>17310</v>
      </c>
      <c r="G8" s="31">
        <v>0</v>
      </c>
      <c r="H8" s="345">
        <f t="shared" si="0"/>
        <v>887236.09000000008</v>
      </c>
    </row>
    <row r="9" spans="1:8" ht="18" customHeight="1">
      <c r="A9" s="275" t="s">
        <v>141</v>
      </c>
      <c r="B9" s="222" t="s">
        <v>430</v>
      </c>
      <c r="C9" s="344">
        <f>C7-C8</f>
        <v>71515</v>
      </c>
      <c r="D9" s="344">
        <f t="shared" ref="D9:F9" si="1">D7-D8</f>
        <v>100007</v>
      </c>
      <c r="E9" s="344">
        <f t="shared" si="1"/>
        <v>53995.909999999974</v>
      </c>
      <c r="F9" s="31">
        <f t="shared" si="1"/>
        <v>0</v>
      </c>
      <c r="G9" s="31">
        <v>0</v>
      </c>
      <c r="H9" s="345">
        <f t="shared" si="0"/>
        <v>225517.90999999997</v>
      </c>
    </row>
    <row r="10" spans="1:8" ht="18" customHeight="1">
      <c r="A10" s="222">
        <v>3</v>
      </c>
      <c r="B10" s="222" t="s">
        <v>484</v>
      </c>
      <c r="C10" s="31">
        <v>0</v>
      </c>
      <c r="D10" s="31">
        <v>0</v>
      </c>
      <c r="E10" s="31">
        <v>0</v>
      </c>
      <c r="F10" s="31">
        <v>0</v>
      </c>
      <c r="G10" s="31">
        <v>0</v>
      </c>
      <c r="H10" s="31">
        <v>0</v>
      </c>
    </row>
    <row r="11" spans="1:8" ht="18" customHeight="1">
      <c r="A11" s="222">
        <v>4</v>
      </c>
      <c r="B11" s="222" t="s">
        <v>235</v>
      </c>
      <c r="C11" s="31">
        <v>0</v>
      </c>
      <c r="D11" s="31">
        <v>0</v>
      </c>
      <c r="E11" s="31">
        <v>0</v>
      </c>
      <c r="F11" s="31">
        <v>0</v>
      </c>
      <c r="G11" s="31">
        <v>0</v>
      </c>
      <c r="H11" s="31">
        <v>0</v>
      </c>
    </row>
    <row r="12" spans="1:8" ht="18" customHeight="1">
      <c r="A12" s="222">
        <v>5</v>
      </c>
      <c r="B12" s="222" t="s">
        <v>490</v>
      </c>
      <c r="C12" s="31">
        <v>0</v>
      </c>
      <c r="D12" s="31">
        <v>0</v>
      </c>
      <c r="E12" s="31">
        <v>0</v>
      </c>
      <c r="F12" s="344">
        <v>50464.480869999999</v>
      </c>
      <c r="G12" s="31">
        <v>0</v>
      </c>
      <c r="H12" s="345">
        <f t="shared" ref="H12" si="2">SUM(C12:G12)</f>
        <v>50464.480869999999</v>
      </c>
    </row>
    <row r="13" spans="1:8" ht="18" customHeight="1">
      <c r="A13" s="222">
        <v>6</v>
      </c>
      <c r="B13" s="222" t="s">
        <v>507</v>
      </c>
      <c r="C13" s="344">
        <f>144632.377-8193-1-151</f>
        <v>136287.37700000001</v>
      </c>
      <c r="D13" s="344">
        <v>63.088000000000001</v>
      </c>
      <c r="E13" s="344">
        <v>155</v>
      </c>
      <c r="F13" s="344">
        <v>340</v>
      </c>
      <c r="G13" s="344">
        <v>14.074</v>
      </c>
      <c r="H13" s="345">
        <f t="shared" ref="H13" si="3">SUM(C13:G13)</f>
        <v>136859.53899999999</v>
      </c>
    </row>
    <row r="14" spans="1:8" ht="36.75" customHeight="1">
      <c r="A14" s="222">
        <v>7</v>
      </c>
      <c r="B14" s="222" t="s">
        <v>634</v>
      </c>
      <c r="C14" s="31">
        <v>0</v>
      </c>
      <c r="D14" s="31">
        <v>0</v>
      </c>
      <c r="E14" s="31">
        <v>0</v>
      </c>
      <c r="F14" s="31">
        <v>0</v>
      </c>
      <c r="G14" s="31">
        <v>0</v>
      </c>
      <c r="H14" s="31">
        <v>0</v>
      </c>
    </row>
    <row r="15" spans="1:8" ht="18.75" customHeight="1">
      <c r="A15" s="222">
        <v>8</v>
      </c>
      <c r="B15" s="222" t="s">
        <v>635</v>
      </c>
      <c r="C15" s="31">
        <v>0</v>
      </c>
      <c r="D15" s="31">
        <v>0</v>
      </c>
      <c r="E15" s="31">
        <v>0</v>
      </c>
      <c r="F15" s="31">
        <v>0</v>
      </c>
      <c r="G15" s="31">
        <v>0</v>
      </c>
      <c r="H15" s="31">
        <v>0</v>
      </c>
    </row>
    <row r="16" spans="1:8" ht="18" customHeight="1">
      <c r="A16" s="222">
        <v>9</v>
      </c>
      <c r="B16" s="222" t="s">
        <v>636</v>
      </c>
      <c r="C16" s="344">
        <v>20</v>
      </c>
      <c r="D16" s="31">
        <v>0</v>
      </c>
      <c r="E16" s="344">
        <v>142</v>
      </c>
      <c r="F16" s="31">
        <v>0</v>
      </c>
      <c r="G16" s="31">
        <v>0</v>
      </c>
      <c r="H16" s="344">
        <f t="shared" ref="H16:H17" si="4">SUM(C16:G16)</f>
        <v>162</v>
      </c>
    </row>
    <row r="17" spans="1:8" ht="18" customHeight="1">
      <c r="A17" s="222">
        <v>10</v>
      </c>
      <c r="B17" s="222" t="s">
        <v>637</v>
      </c>
      <c r="C17" s="344">
        <v>40095</v>
      </c>
      <c r="D17" s="344">
        <v>10248</v>
      </c>
      <c r="E17" s="344">
        <f>247951+26900</f>
        <v>274851</v>
      </c>
      <c r="F17" s="344">
        <v>25</v>
      </c>
      <c r="G17" s="344">
        <v>571</v>
      </c>
      <c r="H17" s="342">
        <f t="shared" si="4"/>
        <v>325790</v>
      </c>
    </row>
    <row r="18" spans="1:8" ht="39" customHeight="1">
      <c r="A18" s="222">
        <v>11</v>
      </c>
      <c r="B18" s="222" t="s">
        <v>638</v>
      </c>
      <c r="C18" s="342">
        <f>SUM(C6:C7)+SUM(C10:C17)</f>
        <v>522838.39099999995</v>
      </c>
      <c r="D18" s="342">
        <f t="shared" ref="D18:G18" si="5">SUM(D6:D7)+SUM(D10:D17)</f>
        <v>377404.08799999999</v>
      </c>
      <c r="E18" s="342">
        <f t="shared" si="5"/>
        <v>722919</v>
      </c>
      <c r="F18" s="342">
        <f t="shared" si="5"/>
        <v>307929.48086999997</v>
      </c>
      <c r="G18" s="342">
        <f t="shared" si="5"/>
        <v>585.07399999999996</v>
      </c>
      <c r="H18" s="342">
        <f>SUM(H6:H7)+SUM(H10:H17)</f>
        <v>1931676.0338699999</v>
      </c>
    </row>
    <row r="93" spans="1:1">
      <c r="A93" s="16" t="s">
        <v>17</v>
      </c>
    </row>
  </sheetData>
  <sheetProtection selectLockedCells="1" selectUnlockedCells="1"/>
  <mergeCells count="1">
    <mergeCell ref="A2:H2"/>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2.xml><?xml version="1.0" encoding="utf-8"?>
<worksheet xmlns="http://schemas.openxmlformats.org/spreadsheetml/2006/main" xmlns:r="http://schemas.openxmlformats.org/officeDocument/2006/relationships">
  <sheetPr>
    <tabColor rgb="FF7030A0"/>
  </sheetPr>
  <dimension ref="A1:J105"/>
  <sheetViews>
    <sheetView workbookViewId="0">
      <selection activeCell="A6" sqref="A6:XFD17"/>
    </sheetView>
  </sheetViews>
  <sheetFormatPr defaultColWidth="10.75" defaultRowHeight="13.5"/>
  <cols>
    <col min="1" max="1" width="5.25" customWidth="1"/>
    <col min="2" max="2" width="37.5" customWidth="1"/>
    <col min="8" max="9" width="14.125" bestFit="1" customWidth="1"/>
    <col min="10" max="10" width="12.875" bestFit="1" customWidth="1"/>
  </cols>
  <sheetData>
    <row r="1" spans="1:10">
      <c r="A1" s="27"/>
      <c r="B1" s="1"/>
      <c r="C1" s="1"/>
      <c r="D1" s="1"/>
      <c r="E1" s="1"/>
      <c r="F1" s="1"/>
      <c r="G1" s="1"/>
      <c r="H1" s="1"/>
    </row>
    <row r="2" spans="1:10">
      <c r="A2" s="27" t="s">
        <v>1093</v>
      </c>
      <c r="B2" s="1"/>
      <c r="C2" s="1"/>
      <c r="D2" s="1"/>
      <c r="E2" s="1"/>
      <c r="F2" s="1"/>
      <c r="G2" s="1"/>
      <c r="H2" s="1"/>
    </row>
    <row r="3" spans="1:10">
      <c r="A3" s="27"/>
      <c r="B3" s="1"/>
      <c r="C3" s="1"/>
      <c r="D3" s="1"/>
      <c r="E3" s="1"/>
      <c r="F3" s="1"/>
      <c r="G3" s="1"/>
      <c r="H3" s="442" t="s">
        <v>0</v>
      </c>
    </row>
    <row r="4" spans="1:10" ht="32.25" customHeight="1">
      <c r="A4" s="319" t="s">
        <v>1</v>
      </c>
      <c r="B4" s="319" t="s">
        <v>2</v>
      </c>
      <c r="C4" s="319" t="s">
        <v>629</v>
      </c>
      <c r="D4" s="319" t="s">
        <v>630</v>
      </c>
      <c r="E4" s="319" t="s">
        <v>631</v>
      </c>
      <c r="F4" s="319" t="s">
        <v>496</v>
      </c>
      <c r="G4" s="319" t="s">
        <v>497</v>
      </c>
      <c r="H4" s="319" t="s">
        <v>335</v>
      </c>
    </row>
    <row r="5" spans="1:10" s="424" customFormat="1" ht="11.25">
      <c r="A5" s="462">
        <v>1</v>
      </c>
      <c r="B5" s="462">
        <v>2</v>
      </c>
      <c r="C5" s="462">
        <v>3</v>
      </c>
      <c r="D5" s="462">
        <v>4</v>
      </c>
      <c r="E5" s="462">
        <v>5</v>
      </c>
      <c r="F5" s="462">
        <v>6</v>
      </c>
      <c r="G5" s="462">
        <v>7</v>
      </c>
      <c r="H5" s="462">
        <v>8</v>
      </c>
    </row>
    <row r="6" spans="1:10" ht="18" customHeight="1">
      <c r="A6" s="169">
        <v>1</v>
      </c>
      <c r="B6" s="169" t="s">
        <v>482</v>
      </c>
      <c r="C6" s="342">
        <v>175198.55324000001</v>
      </c>
      <c r="D6" s="31">
        <v>0</v>
      </c>
      <c r="E6" s="31">
        <v>0</v>
      </c>
      <c r="F6" s="342">
        <v>303684.08632</v>
      </c>
      <c r="G6" s="31">
        <v>0</v>
      </c>
      <c r="H6" s="342">
        <v>478882.63955999998</v>
      </c>
      <c r="I6" s="245"/>
      <c r="J6" s="245"/>
    </row>
    <row r="7" spans="1:10" ht="18" customHeight="1">
      <c r="A7" s="169">
        <v>2</v>
      </c>
      <c r="B7" s="169" t="s">
        <v>632</v>
      </c>
      <c r="C7" s="342">
        <v>142042.76595999999</v>
      </c>
      <c r="D7" s="342">
        <v>149803.11390999999</v>
      </c>
      <c r="E7" s="342">
        <v>368461.23453000002</v>
      </c>
      <c r="F7" s="342">
        <v>15484.99417</v>
      </c>
      <c r="G7" s="31">
        <v>0</v>
      </c>
      <c r="H7" s="342">
        <v>675792.10856999992</v>
      </c>
      <c r="I7" s="245"/>
      <c r="J7" s="245"/>
    </row>
    <row r="8" spans="1:10" ht="18" customHeight="1">
      <c r="A8" s="343" t="s">
        <v>142</v>
      </c>
      <c r="B8" s="169" t="s">
        <v>633</v>
      </c>
      <c r="C8" s="342">
        <v>123300.11889</v>
      </c>
      <c r="D8" s="342">
        <v>149800.45407000001</v>
      </c>
      <c r="E8" s="342">
        <v>258736.90054999999</v>
      </c>
      <c r="F8" s="342">
        <v>15484.81155</v>
      </c>
      <c r="G8" s="31">
        <v>0</v>
      </c>
      <c r="H8" s="342">
        <v>547322.28506000002</v>
      </c>
      <c r="I8" s="245"/>
      <c r="J8" s="245"/>
    </row>
    <row r="9" spans="1:10" ht="18" customHeight="1">
      <c r="A9" s="343" t="s">
        <v>141</v>
      </c>
      <c r="B9" s="169" t="s">
        <v>430</v>
      </c>
      <c r="C9" s="342">
        <v>18742.647069999999</v>
      </c>
      <c r="D9" s="342">
        <v>2.6598399999493298</v>
      </c>
      <c r="E9" s="342">
        <v>109724.33398</v>
      </c>
      <c r="F9" s="31">
        <v>0</v>
      </c>
      <c r="G9" s="31">
        <v>0</v>
      </c>
      <c r="H9" s="342">
        <v>128469.82351</v>
      </c>
      <c r="I9" s="245"/>
      <c r="J9" s="245"/>
    </row>
    <row r="10" spans="1:10" ht="18" customHeight="1">
      <c r="A10" s="169">
        <v>3</v>
      </c>
      <c r="B10" s="169" t="s">
        <v>484</v>
      </c>
      <c r="C10" s="31">
        <v>0</v>
      </c>
      <c r="D10" s="31">
        <v>0</v>
      </c>
      <c r="E10" s="31">
        <v>0</v>
      </c>
      <c r="F10" s="31">
        <v>0</v>
      </c>
      <c r="G10" s="31">
        <v>0</v>
      </c>
      <c r="H10" s="31">
        <v>0</v>
      </c>
      <c r="I10" s="245"/>
      <c r="J10" s="245"/>
    </row>
    <row r="11" spans="1:10" ht="18" customHeight="1">
      <c r="A11" s="169">
        <v>4</v>
      </c>
      <c r="B11" s="169" t="s">
        <v>235</v>
      </c>
      <c r="C11" s="31">
        <v>0</v>
      </c>
      <c r="D11" s="31">
        <v>0</v>
      </c>
      <c r="E11" s="31">
        <v>0</v>
      </c>
      <c r="F11" s="31">
        <v>0</v>
      </c>
      <c r="G11" s="31">
        <v>0</v>
      </c>
      <c r="H11" s="31">
        <v>0</v>
      </c>
      <c r="I11" s="245"/>
      <c r="J11" s="245"/>
    </row>
    <row r="12" spans="1:10" ht="18" customHeight="1">
      <c r="A12" s="169">
        <v>5</v>
      </c>
      <c r="B12" s="169" t="s">
        <v>490</v>
      </c>
      <c r="C12" s="31">
        <v>0</v>
      </c>
      <c r="D12" s="31">
        <v>0</v>
      </c>
      <c r="E12" s="31">
        <v>0</v>
      </c>
      <c r="F12" s="31">
        <v>0</v>
      </c>
      <c r="G12" s="31">
        <v>0</v>
      </c>
      <c r="H12" s="31">
        <v>0</v>
      </c>
      <c r="I12" s="245"/>
      <c r="J12" s="245"/>
    </row>
    <row r="13" spans="1:10" ht="18" customHeight="1">
      <c r="A13" s="169">
        <v>6</v>
      </c>
      <c r="B13" s="169" t="s">
        <v>507</v>
      </c>
      <c r="C13" s="342">
        <v>16258</v>
      </c>
      <c r="D13" s="31">
        <v>0</v>
      </c>
      <c r="E13" s="31">
        <v>0</v>
      </c>
      <c r="F13" s="31">
        <v>0</v>
      </c>
      <c r="G13" s="31">
        <v>0</v>
      </c>
      <c r="H13" s="342">
        <v>16258</v>
      </c>
      <c r="I13" s="245"/>
      <c r="J13" s="245"/>
    </row>
    <row r="14" spans="1:10" ht="18" customHeight="1">
      <c r="A14" s="169">
        <v>7</v>
      </c>
      <c r="B14" s="169" t="s">
        <v>634</v>
      </c>
      <c r="C14" s="31">
        <v>0</v>
      </c>
      <c r="D14" s="31">
        <v>0</v>
      </c>
      <c r="E14" s="31">
        <v>0</v>
      </c>
      <c r="F14" s="31">
        <v>0</v>
      </c>
      <c r="G14" s="31">
        <v>0</v>
      </c>
      <c r="H14" s="31">
        <v>0</v>
      </c>
      <c r="I14" s="245"/>
      <c r="J14" s="245"/>
    </row>
    <row r="15" spans="1:10" ht="18" customHeight="1">
      <c r="A15" s="169">
        <v>8</v>
      </c>
      <c r="B15" s="169" t="s">
        <v>635</v>
      </c>
      <c r="C15" s="31">
        <v>0</v>
      </c>
      <c r="D15" s="31">
        <v>0</v>
      </c>
      <c r="E15" s="31">
        <v>0</v>
      </c>
      <c r="F15" s="31">
        <v>0</v>
      </c>
      <c r="G15" s="31">
        <v>0</v>
      </c>
      <c r="H15" s="31">
        <v>0</v>
      </c>
      <c r="I15" s="245"/>
      <c r="J15" s="245"/>
    </row>
    <row r="16" spans="1:10" ht="18" customHeight="1">
      <c r="A16" s="169">
        <v>9</v>
      </c>
      <c r="B16" s="169" t="s">
        <v>636</v>
      </c>
      <c r="C16" s="31">
        <v>0</v>
      </c>
      <c r="D16" s="31">
        <v>0</v>
      </c>
      <c r="E16" s="342">
        <v>18000</v>
      </c>
      <c r="F16" s="31">
        <v>0</v>
      </c>
      <c r="G16" s="31">
        <v>0</v>
      </c>
      <c r="H16" s="342">
        <v>18000</v>
      </c>
      <c r="I16" s="245"/>
      <c r="J16" s="245"/>
    </row>
    <row r="17" spans="1:10" ht="18" customHeight="1">
      <c r="A17" s="169">
        <v>10</v>
      </c>
      <c r="B17" s="169" t="s">
        <v>637</v>
      </c>
      <c r="C17" s="31">
        <v>0</v>
      </c>
      <c r="D17" s="31">
        <v>0</v>
      </c>
      <c r="E17" s="31">
        <v>0</v>
      </c>
      <c r="F17" s="31">
        <v>0</v>
      </c>
      <c r="G17" s="342">
        <v>116677.80624999999</v>
      </c>
      <c r="H17" s="342">
        <v>116677.80624999999</v>
      </c>
      <c r="I17" s="245"/>
      <c r="J17" s="245"/>
    </row>
    <row r="18" spans="1:10" ht="33" customHeight="1">
      <c r="A18" s="169">
        <v>11</v>
      </c>
      <c r="B18" s="169" t="s">
        <v>638</v>
      </c>
      <c r="C18" s="342">
        <v>333499.31920000003</v>
      </c>
      <c r="D18" s="342">
        <v>149803.11390999999</v>
      </c>
      <c r="E18" s="342">
        <v>386461.23453000002</v>
      </c>
      <c r="F18" s="342">
        <v>319169.08049000002</v>
      </c>
      <c r="G18" s="342">
        <v>116677.80624999999</v>
      </c>
      <c r="H18" s="342">
        <v>1305610.5543799999</v>
      </c>
      <c r="I18" s="245"/>
      <c r="J18" s="245"/>
    </row>
    <row r="19" spans="1:10">
      <c r="H19" s="245"/>
    </row>
    <row r="105" spans="1:1">
      <c r="A105" s="16" t="s">
        <v>17</v>
      </c>
    </row>
  </sheetData>
  <sheetProtection selectLockedCells="1" selectUnlockedCells="1"/>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3.xml><?xml version="1.0" encoding="utf-8"?>
<worksheet xmlns="http://schemas.openxmlformats.org/spreadsheetml/2006/main" xmlns:r="http://schemas.openxmlformats.org/officeDocument/2006/relationships">
  <sheetPr>
    <tabColor rgb="FF7030A0"/>
  </sheetPr>
  <dimension ref="A1:J106"/>
  <sheetViews>
    <sheetView workbookViewId="0">
      <selection activeCell="A2" sqref="A2:H20"/>
    </sheetView>
  </sheetViews>
  <sheetFormatPr defaultColWidth="10.75" defaultRowHeight="13.5"/>
  <cols>
    <col min="1" max="1" width="5.25" customWidth="1"/>
    <col min="2" max="2" width="35.75" customWidth="1"/>
    <col min="3" max="3" width="12.625" customWidth="1"/>
    <col min="8" max="8" width="12.75" customWidth="1"/>
    <col min="9" max="9" width="13" bestFit="1" customWidth="1"/>
  </cols>
  <sheetData>
    <row r="1" spans="1:10">
      <c r="A1" s="27"/>
      <c r="B1" s="1"/>
    </row>
    <row r="2" spans="1:10">
      <c r="A2" s="27" t="s">
        <v>1094</v>
      </c>
      <c r="B2" s="1"/>
      <c r="C2" s="139"/>
    </row>
    <row r="3" spans="1:10">
      <c r="A3" s="27"/>
      <c r="B3" s="1"/>
      <c r="C3" s="139"/>
      <c r="H3" s="442" t="s">
        <v>0</v>
      </c>
    </row>
    <row r="4" spans="1:10" ht="32.25" customHeight="1">
      <c r="A4" s="319" t="s">
        <v>1</v>
      </c>
      <c r="B4" s="319" t="s">
        <v>2</v>
      </c>
      <c r="C4" s="319" t="s">
        <v>629</v>
      </c>
      <c r="D4" s="319" t="s">
        <v>630</v>
      </c>
      <c r="E4" s="319" t="s">
        <v>631</v>
      </c>
      <c r="F4" s="319" t="s">
        <v>496</v>
      </c>
      <c r="G4" s="319" t="s">
        <v>497</v>
      </c>
      <c r="H4" s="319" t="s">
        <v>335</v>
      </c>
    </row>
    <row r="5" spans="1:10" s="424" customFormat="1" ht="11.25">
      <c r="A5" s="462">
        <v>1</v>
      </c>
      <c r="B5" s="462">
        <v>2</v>
      </c>
      <c r="C5" s="462">
        <v>3</v>
      </c>
      <c r="D5" s="462">
        <v>4</v>
      </c>
      <c r="E5" s="462">
        <v>5</v>
      </c>
      <c r="F5" s="462">
        <v>6</v>
      </c>
      <c r="G5" s="462">
        <v>7</v>
      </c>
      <c r="H5" s="462">
        <v>8</v>
      </c>
    </row>
    <row r="6" spans="1:10" ht="18" customHeight="1">
      <c r="A6" s="169">
        <v>1</v>
      </c>
      <c r="B6" s="169" t="s">
        <v>482</v>
      </c>
      <c r="C6" s="342">
        <v>1018</v>
      </c>
      <c r="D6" s="31">
        <v>0</v>
      </c>
      <c r="E6" s="31">
        <v>0</v>
      </c>
      <c r="F6" s="342">
        <v>354295.65</v>
      </c>
      <c r="G6" s="31">
        <v>0</v>
      </c>
      <c r="H6" s="342">
        <v>355313.90667</v>
      </c>
      <c r="I6" s="245"/>
      <c r="J6" s="245"/>
    </row>
    <row r="7" spans="1:10" ht="18" customHeight="1">
      <c r="A7" s="169">
        <v>2</v>
      </c>
      <c r="B7" s="169" t="s">
        <v>632</v>
      </c>
      <c r="C7" s="342">
        <v>87453.974010000005</v>
      </c>
      <c r="D7" s="342">
        <v>62148</v>
      </c>
      <c r="E7" s="342">
        <v>125646.95779</v>
      </c>
      <c r="F7" s="342">
        <v>2217</v>
      </c>
      <c r="G7" s="31">
        <v>0</v>
      </c>
      <c r="H7" s="342">
        <v>277465.93180000002</v>
      </c>
      <c r="I7" s="245"/>
      <c r="J7" s="245"/>
    </row>
    <row r="8" spans="1:10" ht="18" customHeight="1">
      <c r="A8" s="343" t="s">
        <v>142</v>
      </c>
      <c r="B8" s="169" t="s">
        <v>633</v>
      </c>
      <c r="C8" s="342">
        <v>66351</v>
      </c>
      <c r="D8" s="342">
        <v>62148.063609999997</v>
      </c>
      <c r="E8" s="342">
        <v>109933.83053000001</v>
      </c>
      <c r="F8" s="342">
        <v>2217</v>
      </c>
      <c r="G8" s="31">
        <v>0</v>
      </c>
      <c r="H8" s="342">
        <v>240649.89413999999</v>
      </c>
      <c r="I8" s="245"/>
      <c r="J8" s="245"/>
    </row>
    <row r="9" spans="1:10" ht="18" customHeight="1">
      <c r="A9" s="343" t="s">
        <v>141</v>
      </c>
      <c r="B9" s="169" t="s">
        <v>430</v>
      </c>
      <c r="C9" s="342">
        <v>21102.974010000002</v>
      </c>
      <c r="D9" s="31">
        <v>0</v>
      </c>
      <c r="E9" s="342">
        <v>15713</v>
      </c>
      <c r="F9" s="31">
        <v>0</v>
      </c>
      <c r="G9" s="31">
        <v>0</v>
      </c>
      <c r="H9" s="342">
        <v>36815.974010000005</v>
      </c>
      <c r="I9" s="245"/>
      <c r="J9" s="245"/>
    </row>
    <row r="10" spans="1:10" ht="18" customHeight="1">
      <c r="A10" s="169">
        <v>3</v>
      </c>
      <c r="B10" s="169" t="s">
        <v>484</v>
      </c>
      <c r="C10" s="31">
        <v>0</v>
      </c>
      <c r="D10" s="31">
        <v>0</v>
      </c>
      <c r="E10" s="31">
        <v>0</v>
      </c>
      <c r="F10" s="31">
        <v>0</v>
      </c>
      <c r="G10" s="31">
        <v>0</v>
      </c>
      <c r="H10" s="31">
        <v>0</v>
      </c>
      <c r="I10" s="245"/>
      <c r="J10" s="245"/>
    </row>
    <row r="11" spans="1:10" ht="18" customHeight="1">
      <c r="A11" s="169">
        <v>4</v>
      </c>
      <c r="B11" s="169" t="s">
        <v>235</v>
      </c>
      <c r="C11" s="31">
        <v>0</v>
      </c>
      <c r="D11" s="31">
        <v>0</v>
      </c>
      <c r="E11" s="31">
        <v>0</v>
      </c>
      <c r="F11" s="31">
        <v>0</v>
      </c>
      <c r="G11" s="31">
        <v>0</v>
      </c>
      <c r="H11" s="31">
        <v>0</v>
      </c>
      <c r="I11" s="245"/>
      <c r="J11" s="245"/>
    </row>
    <row r="12" spans="1:10" ht="18" customHeight="1">
      <c r="A12" s="169">
        <v>5</v>
      </c>
      <c r="B12" s="169" t="s">
        <v>490</v>
      </c>
      <c r="C12" s="31">
        <v>0</v>
      </c>
      <c r="D12" s="31">
        <v>0</v>
      </c>
      <c r="E12" s="31">
        <v>0</v>
      </c>
      <c r="F12" s="31">
        <v>0</v>
      </c>
      <c r="G12" s="31">
        <v>0</v>
      </c>
      <c r="H12" s="31">
        <v>0</v>
      </c>
      <c r="I12" s="245"/>
      <c r="J12" s="245"/>
    </row>
    <row r="13" spans="1:10" ht="18" customHeight="1">
      <c r="A13" s="169">
        <v>6</v>
      </c>
      <c r="B13" s="169" t="s">
        <v>507</v>
      </c>
      <c r="C13" s="342">
        <v>8961</v>
      </c>
      <c r="D13" s="31">
        <v>0</v>
      </c>
      <c r="E13" s="31">
        <v>0</v>
      </c>
      <c r="F13" s="31">
        <v>0</v>
      </c>
      <c r="G13" s="31">
        <v>0</v>
      </c>
      <c r="H13" s="342">
        <v>8961</v>
      </c>
      <c r="I13" s="245"/>
      <c r="J13" s="245"/>
    </row>
    <row r="14" spans="1:10" ht="32.25" customHeight="1">
      <c r="A14" s="169">
        <v>7</v>
      </c>
      <c r="B14" s="169" t="s">
        <v>634</v>
      </c>
      <c r="C14" s="31">
        <v>0</v>
      </c>
      <c r="D14" s="31">
        <v>0</v>
      </c>
      <c r="E14" s="31">
        <v>0</v>
      </c>
      <c r="F14" s="31">
        <v>0</v>
      </c>
      <c r="G14" s="31">
        <v>0</v>
      </c>
      <c r="H14" s="31">
        <v>0</v>
      </c>
      <c r="I14" s="245"/>
      <c r="J14" s="245"/>
    </row>
    <row r="15" spans="1:10">
      <c r="A15" s="169">
        <v>8</v>
      </c>
      <c r="B15" s="169" t="s">
        <v>635</v>
      </c>
      <c r="C15" s="31">
        <v>0</v>
      </c>
      <c r="D15" s="31">
        <v>0</v>
      </c>
      <c r="E15" s="31">
        <v>0</v>
      </c>
      <c r="F15" s="31">
        <v>0</v>
      </c>
      <c r="G15" s="31">
        <v>0</v>
      </c>
      <c r="H15" s="31">
        <v>0</v>
      </c>
      <c r="I15" s="245"/>
      <c r="J15" s="245"/>
    </row>
    <row r="16" spans="1:10" ht="18" customHeight="1">
      <c r="A16" s="169">
        <v>9</v>
      </c>
      <c r="B16" s="169" t="s">
        <v>636</v>
      </c>
      <c r="C16" s="31">
        <v>0</v>
      </c>
      <c r="D16" s="342">
        <v>10</v>
      </c>
      <c r="E16" s="31">
        <v>0</v>
      </c>
      <c r="F16" s="31">
        <v>0</v>
      </c>
      <c r="G16" s="31">
        <v>0</v>
      </c>
      <c r="H16" s="342">
        <v>10</v>
      </c>
      <c r="I16" s="245"/>
      <c r="J16" s="245"/>
    </row>
    <row r="17" spans="1:10" ht="18" customHeight="1">
      <c r="A17" s="169">
        <v>10</v>
      </c>
      <c r="B17" s="169" t="s">
        <v>637</v>
      </c>
      <c r="C17" s="31">
        <v>0</v>
      </c>
      <c r="D17" s="31">
        <v>0</v>
      </c>
      <c r="E17" s="31">
        <v>0</v>
      </c>
      <c r="F17" s="31">
        <v>0</v>
      </c>
      <c r="G17" s="342">
        <v>159</v>
      </c>
      <c r="H17" s="342">
        <v>159</v>
      </c>
      <c r="I17" s="245"/>
      <c r="J17" s="245"/>
    </row>
    <row r="18" spans="1:10" ht="36.75" customHeight="1">
      <c r="A18" s="169">
        <v>11</v>
      </c>
      <c r="B18" s="169" t="s">
        <v>638</v>
      </c>
      <c r="C18" s="342">
        <v>97432.974010000005</v>
      </c>
      <c r="D18" s="342">
        <v>62158</v>
      </c>
      <c r="E18" s="342">
        <v>125646.95779</v>
      </c>
      <c r="F18" s="342">
        <v>356512.65</v>
      </c>
      <c r="G18" s="342">
        <v>159</v>
      </c>
      <c r="H18" s="342">
        <v>641909.83847000008</v>
      </c>
      <c r="I18" s="245"/>
      <c r="J18" s="245"/>
    </row>
    <row r="106" spans="1:1">
      <c r="A106" s="16" t="s">
        <v>17</v>
      </c>
    </row>
  </sheetData>
  <pageMargins left="0.78740157480314965" right="0.70866141732283472" top="0.78740157480314965" bottom="0.74803149606299213" header="0.31496062992125984" footer="0.31496062992125984"/>
  <pageSetup paperSize="9" scale="90" orientation="landscape" verticalDpi="0" r:id="rId1"/>
</worksheet>
</file>

<file path=xl/worksheets/sheet74.xml><?xml version="1.0" encoding="utf-8"?>
<worksheet xmlns="http://schemas.openxmlformats.org/spreadsheetml/2006/main" xmlns:r="http://schemas.openxmlformats.org/officeDocument/2006/relationships">
  <sheetPr>
    <tabColor rgb="FF7030A0"/>
  </sheetPr>
  <dimension ref="A1:H103"/>
  <sheetViews>
    <sheetView workbookViewId="0">
      <selection sqref="A1:H27"/>
    </sheetView>
  </sheetViews>
  <sheetFormatPr defaultColWidth="10.75" defaultRowHeight="13.5"/>
  <cols>
    <col min="1" max="1" width="5.25" style="198" customWidth="1"/>
    <col min="2" max="2" width="40" style="198" customWidth="1"/>
    <col min="3" max="3" width="10.75" style="198"/>
    <col min="4" max="4" width="8.125" style="198" customWidth="1"/>
    <col min="5" max="6" width="8.375" style="198" customWidth="1"/>
    <col min="7" max="16384" width="10.75" style="198"/>
  </cols>
  <sheetData>
    <row r="1" spans="1:8">
      <c r="A1" s="106"/>
      <c r="B1" s="106"/>
      <c r="C1" s="106"/>
      <c r="D1" s="106"/>
      <c r="E1" s="106"/>
      <c r="F1" s="106"/>
      <c r="G1" s="106"/>
      <c r="H1" s="106"/>
    </row>
    <row r="2" spans="1:8" ht="57.4" customHeight="1">
      <c r="A2" s="519" t="s">
        <v>1095</v>
      </c>
      <c r="B2" s="519"/>
      <c r="C2" s="519"/>
      <c r="D2" s="519"/>
      <c r="E2" s="519"/>
      <c r="F2" s="519"/>
      <c r="G2" s="519"/>
      <c r="H2" s="519"/>
    </row>
    <row r="3" spans="1:8">
      <c r="A3" s="106"/>
      <c r="B3" s="106"/>
      <c r="C3" s="106"/>
      <c r="D3" s="106"/>
      <c r="E3" s="106"/>
      <c r="F3" s="106"/>
      <c r="G3" s="199"/>
      <c r="H3" s="426" t="s">
        <v>0</v>
      </c>
    </row>
    <row r="4" spans="1:8" ht="12.95" customHeight="1">
      <c r="A4" s="553" t="s">
        <v>1</v>
      </c>
      <c r="B4" s="553" t="s">
        <v>2</v>
      </c>
      <c r="C4" s="553" t="s">
        <v>493</v>
      </c>
      <c r="D4" s="553" t="s">
        <v>494</v>
      </c>
      <c r="E4" s="553" t="s">
        <v>495</v>
      </c>
      <c r="F4" s="553" t="s">
        <v>496</v>
      </c>
      <c r="G4" s="553" t="s">
        <v>497</v>
      </c>
      <c r="H4" s="553" t="s">
        <v>335</v>
      </c>
    </row>
    <row r="5" spans="1:8" ht="23.25" customHeight="1">
      <c r="A5" s="553"/>
      <c r="B5" s="553"/>
      <c r="C5" s="553"/>
      <c r="D5" s="553"/>
      <c r="E5" s="553"/>
      <c r="F5" s="553"/>
      <c r="G5" s="553"/>
      <c r="H5" s="553"/>
    </row>
    <row r="6" spans="1:8" s="453" customFormat="1" ht="11.25">
      <c r="A6" s="420">
        <v>1</v>
      </c>
      <c r="B6" s="420">
        <v>2</v>
      </c>
      <c r="C6" s="420">
        <v>3</v>
      </c>
      <c r="D6" s="420">
        <v>4</v>
      </c>
      <c r="E6" s="420">
        <v>5</v>
      </c>
      <c r="F6" s="420">
        <v>6</v>
      </c>
      <c r="G6" s="420">
        <v>7</v>
      </c>
      <c r="H6" s="420">
        <v>8</v>
      </c>
    </row>
    <row r="7" spans="1:8" ht="18" customHeight="1">
      <c r="A7" s="222"/>
      <c r="B7" s="222" t="s">
        <v>498</v>
      </c>
      <c r="C7" s="169"/>
      <c r="D7" s="169"/>
      <c r="E7" s="169"/>
      <c r="F7" s="169"/>
      <c r="G7" s="169"/>
      <c r="H7" s="345"/>
    </row>
    <row r="8" spans="1:8" ht="18" customHeight="1">
      <c r="A8" s="222">
        <v>1</v>
      </c>
      <c r="B8" s="222" t="s">
        <v>467</v>
      </c>
      <c r="C8" s="368">
        <v>665005</v>
      </c>
      <c r="D8" s="31">
        <v>0</v>
      </c>
      <c r="E8" s="31">
        <v>0</v>
      </c>
      <c r="F8" s="31">
        <v>0</v>
      </c>
      <c r="G8" s="31">
        <v>0</v>
      </c>
      <c r="H8" s="202">
        <v>665005</v>
      </c>
    </row>
    <row r="9" spans="1:8" ht="18" customHeight="1">
      <c r="A9" s="222">
        <v>2</v>
      </c>
      <c r="B9" s="222" t="s">
        <v>469</v>
      </c>
      <c r="C9" s="31">
        <v>0</v>
      </c>
      <c r="D9" s="31">
        <v>0</v>
      </c>
      <c r="E9" s="31">
        <v>0</v>
      </c>
      <c r="F9" s="31">
        <v>0</v>
      </c>
      <c r="G9" s="31">
        <v>0</v>
      </c>
      <c r="H9" s="31">
        <v>0</v>
      </c>
    </row>
    <row r="10" spans="1:8" ht="36" customHeight="1">
      <c r="A10" s="222">
        <v>3</v>
      </c>
      <c r="B10" s="222" t="s">
        <v>219</v>
      </c>
      <c r="C10" s="31">
        <v>0</v>
      </c>
      <c r="D10" s="31">
        <v>0</v>
      </c>
      <c r="E10" s="31">
        <v>0</v>
      </c>
      <c r="F10" s="31">
        <v>0</v>
      </c>
      <c r="G10" s="31">
        <v>0</v>
      </c>
      <c r="H10" s="31">
        <v>0</v>
      </c>
    </row>
    <row r="11" spans="1:8" ht="18" customHeight="1">
      <c r="A11" s="222">
        <v>4</v>
      </c>
      <c r="B11" s="222" t="s">
        <v>470</v>
      </c>
      <c r="C11" s="298"/>
      <c r="D11" s="298"/>
      <c r="E11" s="298"/>
      <c r="F11" s="298"/>
      <c r="G11" s="298"/>
      <c r="H11" s="31">
        <v>0</v>
      </c>
    </row>
    <row r="12" spans="1:8" ht="18" customHeight="1">
      <c r="A12" s="222">
        <v>5</v>
      </c>
      <c r="B12" s="222" t="s">
        <v>471</v>
      </c>
      <c r="C12" s="368">
        <v>70339</v>
      </c>
      <c r="D12" s="368">
        <v>83084</v>
      </c>
      <c r="E12" s="368">
        <v>628560</v>
      </c>
      <c r="F12" s="368">
        <v>192713</v>
      </c>
      <c r="G12" s="368">
        <v>107391</v>
      </c>
      <c r="H12" s="202">
        <v>1082518</v>
      </c>
    </row>
    <row r="13" spans="1:8" ht="18" customHeight="1">
      <c r="A13" s="222">
        <v>6</v>
      </c>
      <c r="B13" s="222" t="s">
        <v>472</v>
      </c>
      <c r="C13" s="31">
        <v>0</v>
      </c>
      <c r="D13" s="31">
        <v>0</v>
      </c>
      <c r="E13" s="31">
        <v>0</v>
      </c>
      <c r="F13" s="31">
        <v>0</v>
      </c>
      <c r="G13" s="31">
        <v>0</v>
      </c>
      <c r="H13" s="31">
        <v>0</v>
      </c>
    </row>
    <row r="14" spans="1:8" ht="18" customHeight="1">
      <c r="A14" s="222">
        <v>7</v>
      </c>
      <c r="B14" s="222" t="s">
        <v>473</v>
      </c>
      <c r="C14" s="31">
        <v>0</v>
      </c>
      <c r="D14" s="31">
        <v>0</v>
      </c>
      <c r="E14" s="31">
        <v>0</v>
      </c>
      <c r="F14" s="31">
        <v>0</v>
      </c>
      <c r="G14" s="31">
        <v>0</v>
      </c>
      <c r="H14" s="31">
        <v>0</v>
      </c>
    </row>
    <row r="15" spans="1:8" ht="18" customHeight="1">
      <c r="A15" s="222">
        <v>8</v>
      </c>
      <c r="B15" s="222" t="s">
        <v>13</v>
      </c>
      <c r="C15" s="368">
        <v>113159</v>
      </c>
      <c r="D15" s="368">
        <v>926.91983000000005</v>
      </c>
      <c r="E15" s="368">
        <v>400.076734979349</v>
      </c>
      <c r="F15" s="369">
        <v>105</v>
      </c>
      <c r="G15" s="368">
        <v>20</v>
      </c>
      <c r="H15" s="202">
        <v>114610.99656497934</v>
      </c>
    </row>
    <row r="16" spans="1:8" ht="18" customHeight="1">
      <c r="A16" s="222">
        <v>9</v>
      </c>
      <c r="B16" s="222" t="s">
        <v>499</v>
      </c>
      <c r="C16" s="370">
        <f>SUM(C8:C15)</f>
        <v>848503</v>
      </c>
      <c r="D16" s="370">
        <f>SUM(D8:D15)</f>
        <v>84010.919829999999</v>
      </c>
      <c r="E16" s="370">
        <f>SUM(E8:E15)</f>
        <v>628960.0767349794</v>
      </c>
      <c r="F16" s="370">
        <f>SUM(F8:F15)</f>
        <v>192818</v>
      </c>
      <c r="G16" s="370">
        <f>SUM(G8:G15)</f>
        <v>107411</v>
      </c>
      <c r="H16" s="204">
        <f t="shared" ref="H16" si="0">SUM(C16:G16)</f>
        <v>1861702.9965649794</v>
      </c>
    </row>
    <row r="17" spans="1:8" ht="18" customHeight="1">
      <c r="A17" s="222"/>
      <c r="B17" s="222" t="s">
        <v>500</v>
      </c>
      <c r="C17" s="31">
        <v>0</v>
      </c>
      <c r="D17" s="31">
        <v>0</v>
      </c>
      <c r="E17" s="31">
        <v>0</v>
      </c>
      <c r="F17" s="31">
        <v>0</v>
      </c>
      <c r="G17" s="31">
        <v>0</v>
      </c>
      <c r="H17" s="31">
        <v>0</v>
      </c>
    </row>
    <row r="18" spans="1:8" ht="18" customHeight="1">
      <c r="A18" s="222">
        <v>10</v>
      </c>
      <c r="B18" s="222" t="s">
        <v>482</v>
      </c>
      <c r="C18" s="368">
        <v>65856.013999999996</v>
      </c>
      <c r="D18" s="31">
        <v>0</v>
      </c>
      <c r="E18" s="31">
        <v>0</v>
      </c>
      <c r="F18" s="368">
        <v>239790</v>
      </c>
      <c r="G18" s="31">
        <v>0</v>
      </c>
      <c r="H18" s="202">
        <v>305646.01399999997</v>
      </c>
    </row>
    <row r="19" spans="1:8" ht="18" customHeight="1">
      <c r="A19" s="222">
        <v>11</v>
      </c>
      <c r="B19" s="222" t="s">
        <v>483</v>
      </c>
      <c r="C19" s="368">
        <v>280579</v>
      </c>
      <c r="D19" s="368">
        <v>367094</v>
      </c>
      <c r="E19" s="368">
        <v>447771</v>
      </c>
      <c r="F19" s="368">
        <v>17310</v>
      </c>
      <c r="G19" s="31">
        <v>0</v>
      </c>
      <c r="H19" s="202">
        <v>1112754</v>
      </c>
    </row>
    <row r="20" spans="1:8" ht="18" customHeight="1">
      <c r="A20" s="222">
        <v>12</v>
      </c>
      <c r="B20" s="222" t="s">
        <v>484</v>
      </c>
      <c r="C20" s="31">
        <v>0</v>
      </c>
      <c r="D20" s="31">
        <v>0</v>
      </c>
      <c r="E20" s="31">
        <v>0</v>
      </c>
      <c r="F20" s="31">
        <v>0</v>
      </c>
      <c r="G20" s="31">
        <v>0</v>
      </c>
      <c r="H20" s="31">
        <v>0</v>
      </c>
    </row>
    <row r="21" spans="1:8" ht="18" customHeight="1">
      <c r="A21" s="222">
        <v>13</v>
      </c>
      <c r="B21" s="222" t="s">
        <v>235</v>
      </c>
      <c r="C21" s="31">
        <v>0</v>
      </c>
      <c r="D21" s="31">
        <v>0</v>
      </c>
      <c r="E21" s="31">
        <v>0</v>
      </c>
      <c r="F21" s="31">
        <v>0</v>
      </c>
      <c r="G21" s="31">
        <v>0</v>
      </c>
      <c r="H21" s="31">
        <v>0</v>
      </c>
    </row>
    <row r="22" spans="1:8" ht="18" customHeight="1">
      <c r="A22" s="222">
        <v>14</v>
      </c>
      <c r="B22" s="222" t="s">
        <v>501</v>
      </c>
      <c r="C22" s="368">
        <v>136287.37700000001</v>
      </c>
      <c r="D22" s="368">
        <v>63.088000000000001</v>
      </c>
      <c r="E22" s="368">
        <v>155</v>
      </c>
      <c r="F22" s="368">
        <v>340</v>
      </c>
      <c r="G22" s="368">
        <v>14.074</v>
      </c>
      <c r="H22" s="202">
        <v>136859.53899999999</v>
      </c>
    </row>
    <row r="23" spans="1:8" ht="18" customHeight="1">
      <c r="A23" s="222">
        <v>15</v>
      </c>
      <c r="B23" s="222" t="s">
        <v>490</v>
      </c>
      <c r="C23" s="31">
        <v>0</v>
      </c>
      <c r="D23" s="31">
        <v>0</v>
      </c>
      <c r="E23" s="31">
        <v>0</v>
      </c>
      <c r="F23" s="368">
        <v>50464.480869999999</v>
      </c>
      <c r="G23" s="31">
        <v>0</v>
      </c>
      <c r="H23" s="202">
        <v>50464.480869999999</v>
      </c>
    </row>
    <row r="24" spans="1:8" ht="18" customHeight="1">
      <c r="A24" s="222">
        <v>16</v>
      </c>
      <c r="B24" s="222" t="s">
        <v>502</v>
      </c>
      <c r="C24" s="370">
        <v>482722.39099999995</v>
      </c>
      <c r="D24" s="370">
        <v>367157.08799999999</v>
      </c>
      <c r="E24" s="370">
        <v>447926</v>
      </c>
      <c r="F24" s="370">
        <v>307904.48086999997</v>
      </c>
      <c r="G24" s="370">
        <v>14.074</v>
      </c>
      <c r="H24" s="204">
        <v>1605724.0338699999</v>
      </c>
    </row>
    <row r="25" spans="1:8" ht="18" customHeight="1">
      <c r="A25" s="222">
        <v>17</v>
      </c>
      <c r="B25" s="222" t="s">
        <v>503</v>
      </c>
      <c r="C25" s="371">
        <f t="shared" ref="C25:H25" si="1">C16-C24</f>
        <v>365780.60900000005</v>
      </c>
      <c r="D25" s="371">
        <f t="shared" si="1"/>
        <v>-283146.16816999996</v>
      </c>
      <c r="E25" s="371">
        <f t="shared" si="1"/>
        <v>181034.0767349794</v>
      </c>
      <c r="F25" s="371">
        <f t="shared" si="1"/>
        <v>-115086.48086999997</v>
      </c>
      <c r="G25" s="371">
        <f t="shared" si="1"/>
        <v>107396.92600000001</v>
      </c>
      <c r="H25" s="371">
        <f t="shared" si="1"/>
        <v>255978.96269497951</v>
      </c>
    </row>
    <row r="26" spans="1:8" ht="18" customHeight="1">
      <c r="A26" s="222">
        <v>18</v>
      </c>
      <c r="B26" s="222" t="s">
        <v>504</v>
      </c>
      <c r="C26" s="371">
        <f>C25</f>
        <v>365780.60900000005</v>
      </c>
      <c r="D26" s="371">
        <f>C26+D25</f>
        <v>82634.440830000094</v>
      </c>
      <c r="E26" s="371">
        <f>D26+E25</f>
        <v>263668.5175649795</v>
      </c>
      <c r="F26" s="371">
        <f>E26+F25</f>
        <v>148582.03669497953</v>
      </c>
      <c r="G26" s="371">
        <f>F26+G25</f>
        <v>255978.96269497953</v>
      </c>
      <c r="H26" s="371"/>
    </row>
    <row r="27" spans="1:8">
      <c r="A27" s="73"/>
      <c r="B27" s="73"/>
      <c r="C27" s="205"/>
      <c r="D27" s="205"/>
      <c r="E27" s="205"/>
      <c r="F27" s="205"/>
      <c r="G27" s="205"/>
      <c r="H27" s="73"/>
    </row>
    <row r="103" spans="1:1">
      <c r="A103" s="120" t="s">
        <v>17</v>
      </c>
    </row>
  </sheetData>
  <sheetProtection selectLockedCells="1" selectUnlockedCells="1"/>
  <mergeCells count="9">
    <mergeCell ref="A2:H2"/>
    <mergeCell ref="A4:A5"/>
    <mergeCell ref="B4:B5"/>
    <mergeCell ref="C4:C5"/>
    <mergeCell ref="D4:D5"/>
    <mergeCell ref="E4:E5"/>
    <mergeCell ref="F4:F5"/>
    <mergeCell ref="G4:G5"/>
    <mergeCell ref="H4:H5"/>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5.xml><?xml version="1.0" encoding="utf-8"?>
<worksheet xmlns="http://schemas.openxmlformats.org/spreadsheetml/2006/main" xmlns:r="http://schemas.openxmlformats.org/officeDocument/2006/relationships">
  <sheetPr>
    <tabColor rgb="FF7030A0"/>
  </sheetPr>
  <dimension ref="A1:I106"/>
  <sheetViews>
    <sheetView workbookViewId="0">
      <selection activeCell="H3" sqref="H3"/>
    </sheetView>
  </sheetViews>
  <sheetFormatPr defaultColWidth="10.75" defaultRowHeight="13.5"/>
  <cols>
    <col min="1" max="1" width="7.375" style="198" customWidth="1"/>
    <col min="2" max="2" width="36.5" style="198" customWidth="1"/>
    <col min="3" max="3" width="10.75" style="198"/>
    <col min="4" max="4" width="12.5" style="198" bestFit="1" customWidth="1"/>
    <col min="5" max="5" width="9.75" style="198" customWidth="1"/>
    <col min="6" max="6" width="15.375" style="198" bestFit="1" customWidth="1"/>
    <col min="7" max="8" width="10.75" style="198"/>
    <col min="9" max="9" width="13" style="198" bestFit="1" customWidth="1"/>
    <col min="10" max="16384" width="10.75" style="198"/>
  </cols>
  <sheetData>
    <row r="1" spans="1:9">
      <c r="A1" s="106"/>
      <c r="B1" s="106"/>
      <c r="C1" s="106"/>
      <c r="D1" s="106"/>
      <c r="E1" s="106"/>
      <c r="F1" s="106"/>
      <c r="G1" s="106"/>
      <c r="H1" s="106"/>
    </row>
    <row r="2" spans="1:9" ht="27" customHeight="1">
      <c r="A2" s="519" t="s">
        <v>1096</v>
      </c>
      <c r="B2" s="519"/>
      <c r="C2" s="519"/>
      <c r="D2" s="519"/>
      <c r="E2" s="519"/>
      <c r="F2" s="519"/>
      <c r="G2" s="519"/>
      <c r="H2" s="208"/>
    </row>
    <row r="3" spans="1:9">
      <c r="A3" s="208"/>
      <c r="B3" s="208"/>
      <c r="C3" s="208"/>
      <c r="D3" s="208"/>
      <c r="E3" s="208"/>
      <c r="F3" s="208"/>
      <c r="G3" s="208"/>
      <c r="H3" s="426" t="s">
        <v>0</v>
      </c>
    </row>
    <row r="4" spans="1:9" ht="12.95" customHeight="1">
      <c r="A4" s="554" t="s">
        <v>1</v>
      </c>
      <c r="B4" s="554" t="s">
        <v>2</v>
      </c>
      <c r="C4" s="554" t="s">
        <v>493</v>
      </c>
      <c r="D4" s="554" t="s">
        <v>494</v>
      </c>
      <c r="E4" s="554" t="s">
        <v>495</v>
      </c>
      <c r="F4" s="554" t="s">
        <v>496</v>
      </c>
      <c r="G4" s="554" t="s">
        <v>497</v>
      </c>
      <c r="H4" s="554" t="s">
        <v>335</v>
      </c>
    </row>
    <row r="5" spans="1:9" ht="27" customHeight="1">
      <c r="A5" s="554"/>
      <c r="B5" s="554"/>
      <c r="C5" s="554"/>
      <c r="D5" s="554"/>
      <c r="E5" s="554"/>
      <c r="F5" s="554"/>
      <c r="G5" s="554"/>
      <c r="H5" s="554"/>
    </row>
    <row r="6" spans="1:9" s="453" customFormat="1" ht="11.25">
      <c r="A6" s="462">
        <v>1</v>
      </c>
      <c r="B6" s="462">
        <v>2</v>
      </c>
      <c r="C6" s="462">
        <v>3</v>
      </c>
      <c r="D6" s="462">
        <v>4</v>
      </c>
      <c r="E6" s="462">
        <v>5</v>
      </c>
      <c r="F6" s="462">
        <v>6</v>
      </c>
      <c r="G6" s="462">
        <v>7</v>
      </c>
      <c r="H6" s="462">
        <v>8</v>
      </c>
    </row>
    <row r="7" spans="1:9" ht="18" customHeight="1">
      <c r="A7" s="169"/>
      <c r="B7" s="169" t="s">
        <v>498</v>
      </c>
      <c r="C7" s="56"/>
      <c r="D7" s="56"/>
      <c r="E7" s="56"/>
      <c r="F7" s="56"/>
      <c r="G7" s="56"/>
      <c r="H7" s="56"/>
      <c r="I7" s="247"/>
    </row>
    <row r="8" spans="1:9" ht="18" customHeight="1">
      <c r="A8" s="169">
        <v>1</v>
      </c>
      <c r="B8" s="169" t="s">
        <v>467</v>
      </c>
      <c r="C8" s="346">
        <v>232924</v>
      </c>
      <c r="D8" s="31">
        <v>0</v>
      </c>
      <c r="E8" s="31">
        <v>0</v>
      </c>
      <c r="F8" s="31">
        <v>0</v>
      </c>
      <c r="G8" s="31">
        <v>0</v>
      </c>
      <c r="H8" s="346">
        <v>232924</v>
      </c>
      <c r="I8" s="247"/>
    </row>
    <row r="9" spans="1:9" ht="18" customHeight="1">
      <c r="A9" s="169">
        <v>2</v>
      </c>
      <c r="B9" s="169" t="s">
        <v>469</v>
      </c>
      <c r="C9" s="31">
        <v>0</v>
      </c>
      <c r="D9" s="31">
        <v>0</v>
      </c>
      <c r="E9" s="31">
        <v>0</v>
      </c>
      <c r="F9" s="31">
        <v>0</v>
      </c>
      <c r="G9" s="31">
        <v>0</v>
      </c>
      <c r="H9" s="31">
        <v>0</v>
      </c>
      <c r="I9" s="247"/>
    </row>
    <row r="10" spans="1:9" ht="46.5" customHeight="1">
      <c r="A10" s="169">
        <v>3</v>
      </c>
      <c r="B10" s="169" t="s">
        <v>219</v>
      </c>
      <c r="C10" s="31">
        <v>0</v>
      </c>
      <c r="D10" s="31">
        <v>0</v>
      </c>
      <c r="E10" s="31">
        <v>0</v>
      </c>
      <c r="F10" s="31">
        <v>0</v>
      </c>
      <c r="G10" s="31">
        <v>0</v>
      </c>
      <c r="H10" s="31">
        <v>0</v>
      </c>
      <c r="I10" s="247"/>
    </row>
    <row r="11" spans="1:9" ht="18" customHeight="1">
      <c r="A11" s="169">
        <v>4</v>
      </c>
      <c r="B11" s="169" t="s">
        <v>470</v>
      </c>
      <c r="C11" s="346">
        <v>12</v>
      </c>
      <c r="D11" s="332">
        <v>9176</v>
      </c>
      <c r="E11" s="346">
        <v>22748</v>
      </c>
      <c r="F11" s="31">
        <v>0</v>
      </c>
      <c r="G11" s="31">
        <v>0</v>
      </c>
      <c r="H11" s="346">
        <v>31936</v>
      </c>
      <c r="I11" s="247"/>
    </row>
    <row r="12" spans="1:9" ht="18" customHeight="1">
      <c r="A12" s="169">
        <v>5</v>
      </c>
      <c r="B12" s="169" t="s">
        <v>471</v>
      </c>
      <c r="C12" s="346">
        <v>263644</v>
      </c>
      <c r="D12" s="346">
        <v>37296</v>
      </c>
      <c r="E12" s="346">
        <v>318183</v>
      </c>
      <c r="F12" s="347">
        <v>298902</v>
      </c>
      <c r="G12" s="346">
        <v>190510</v>
      </c>
      <c r="H12" s="346">
        <v>1108535</v>
      </c>
      <c r="I12" s="247"/>
    </row>
    <row r="13" spans="1:9" ht="18" customHeight="1">
      <c r="A13" s="169">
        <v>6</v>
      </c>
      <c r="B13" s="169" t="s">
        <v>472</v>
      </c>
      <c r="C13" s="31">
        <v>0</v>
      </c>
      <c r="D13" s="31">
        <v>0</v>
      </c>
      <c r="E13" s="31">
        <v>0</v>
      </c>
      <c r="F13" s="31">
        <v>0</v>
      </c>
      <c r="G13" s="31">
        <v>0</v>
      </c>
      <c r="H13" s="31">
        <v>0</v>
      </c>
      <c r="I13" s="247"/>
    </row>
    <row r="14" spans="1:9" ht="18" customHeight="1">
      <c r="A14" s="169">
        <v>7</v>
      </c>
      <c r="B14" s="169" t="s">
        <v>473</v>
      </c>
      <c r="C14" s="31">
        <v>0</v>
      </c>
      <c r="D14" s="31">
        <v>0</v>
      </c>
      <c r="E14" s="31">
        <v>0</v>
      </c>
      <c r="F14" s="31">
        <v>0</v>
      </c>
      <c r="G14" s="31">
        <v>0</v>
      </c>
      <c r="H14" s="31">
        <v>0</v>
      </c>
      <c r="I14" s="247"/>
    </row>
    <row r="15" spans="1:9" ht="18" customHeight="1">
      <c r="A15" s="169">
        <v>8</v>
      </c>
      <c r="B15" s="169" t="s">
        <v>13</v>
      </c>
      <c r="C15" s="346">
        <v>3532</v>
      </c>
      <c r="D15" s="31">
        <v>0</v>
      </c>
      <c r="E15" s="346">
        <v>799</v>
      </c>
      <c r="F15" s="31">
        <v>0</v>
      </c>
      <c r="G15" s="31">
        <v>0</v>
      </c>
      <c r="H15" s="346">
        <v>4331</v>
      </c>
      <c r="I15" s="247"/>
    </row>
    <row r="16" spans="1:9" ht="18" customHeight="1">
      <c r="A16" s="169">
        <v>9</v>
      </c>
      <c r="B16" s="169" t="s">
        <v>499</v>
      </c>
      <c r="C16" s="346">
        <v>500112</v>
      </c>
      <c r="D16" s="346">
        <v>46472</v>
      </c>
      <c r="E16" s="346">
        <v>341730</v>
      </c>
      <c r="F16" s="346">
        <v>298902</v>
      </c>
      <c r="G16" s="346">
        <v>190510</v>
      </c>
      <c r="H16" s="346">
        <v>1377726</v>
      </c>
      <c r="I16" s="247"/>
    </row>
    <row r="17" spans="1:9" ht="18" customHeight="1">
      <c r="A17" s="169"/>
      <c r="B17" s="169" t="s">
        <v>500</v>
      </c>
      <c r="C17" s="56"/>
      <c r="D17" s="56"/>
      <c r="E17" s="56"/>
      <c r="F17" s="56"/>
      <c r="G17" s="56"/>
      <c r="H17" s="56"/>
      <c r="I17" s="247"/>
    </row>
    <row r="18" spans="1:9" ht="18" customHeight="1">
      <c r="A18" s="169">
        <v>10</v>
      </c>
      <c r="B18" s="169" t="s">
        <v>482</v>
      </c>
      <c r="C18" s="346">
        <v>175198.55324000001</v>
      </c>
      <c r="D18" s="31">
        <v>0</v>
      </c>
      <c r="E18" s="31">
        <v>0</v>
      </c>
      <c r="F18" s="346">
        <v>303684.08632</v>
      </c>
      <c r="G18" s="31">
        <v>0</v>
      </c>
      <c r="H18" s="346">
        <v>478882.63955999998</v>
      </c>
      <c r="I18" s="247"/>
    </row>
    <row r="19" spans="1:9" ht="18" customHeight="1">
      <c r="A19" s="169">
        <v>11</v>
      </c>
      <c r="B19" s="169" t="s">
        <v>483</v>
      </c>
      <c r="C19" s="346">
        <v>142042.76595999999</v>
      </c>
      <c r="D19" s="346">
        <v>149803.11390999999</v>
      </c>
      <c r="E19" s="346">
        <v>368461.23453000002</v>
      </c>
      <c r="F19" s="346">
        <v>15484.99417</v>
      </c>
      <c r="G19" s="31">
        <v>0</v>
      </c>
      <c r="H19" s="346">
        <v>675792.10856999992</v>
      </c>
      <c r="I19" s="247"/>
    </row>
    <row r="20" spans="1:9" ht="18" customHeight="1">
      <c r="A20" s="169">
        <v>12</v>
      </c>
      <c r="B20" s="169" t="s">
        <v>484</v>
      </c>
      <c r="C20" s="31">
        <v>0</v>
      </c>
      <c r="D20" s="31">
        <v>0</v>
      </c>
      <c r="E20" s="31">
        <v>0</v>
      </c>
      <c r="F20" s="31">
        <v>0</v>
      </c>
      <c r="G20" s="31">
        <v>0</v>
      </c>
      <c r="H20" s="31">
        <v>0</v>
      </c>
      <c r="I20" s="247"/>
    </row>
    <row r="21" spans="1:9" ht="18" customHeight="1">
      <c r="A21" s="169">
        <v>13</v>
      </c>
      <c r="B21" s="169" t="s">
        <v>235</v>
      </c>
      <c r="C21" s="31">
        <v>0</v>
      </c>
      <c r="D21" s="31">
        <v>0</v>
      </c>
      <c r="E21" s="31">
        <v>0</v>
      </c>
      <c r="F21" s="31">
        <v>0</v>
      </c>
      <c r="G21" s="31">
        <v>0</v>
      </c>
      <c r="H21" s="31">
        <v>0</v>
      </c>
      <c r="I21" s="247"/>
    </row>
    <row r="22" spans="1:9" ht="18" customHeight="1">
      <c r="A22" s="169">
        <v>14</v>
      </c>
      <c r="B22" s="169" t="s">
        <v>501</v>
      </c>
      <c r="C22" s="346">
        <v>16258</v>
      </c>
      <c r="D22" s="31">
        <v>0</v>
      </c>
      <c r="E22" s="31">
        <v>0</v>
      </c>
      <c r="F22" s="31">
        <v>0</v>
      </c>
      <c r="G22" s="31">
        <v>0</v>
      </c>
      <c r="H22" s="346">
        <v>16258</v>
      </c>
      <c r="I22" s="247"/>
    </row>
    <row r="23" spans="1:9" ht="18" customHeight="1">
      <c r="A23" s="169">
        <v>15</v>
      </c>
      <c r="B23" s="169" t="s">
        <v>490</v>
      </c>
      <c r="C23" s="31">
        <v>0</v>
      </c>
      <c r="D23" s="31">
        <v>0</v>
      </c>
      <c r="E23" s="31">
        <v>0</v>
      </c>
      <c r="F23" s="31">
        <v>0</v>
      </c>
      <c r="G23" s="31">
        <v>0</v>
      </c>
      <c r="H23" s="31">
        <v>0</v>
      </c>
      <c r="I23" s="247"/>
    </row>
    <row r="24" spans="1:9" ht="18" customHeight="1">
      <c r="A24" s="169">
        <v>16</v>
      </c>
      <c r="B24" s="169" t="s">
        <v>502</v>
      </c>
      <c r="C24" s="346">
        <v>333499.31920000003</v>
      </c>
      <c r="D24" s="346">
        <v>149803.11390999999</v>
      </c>
      <c r="E24" s="346">
        <v>368461.23453000002</v>
      </c>
      <c r="F24" s="346">
        <v>319169.08049000002</v>
      </c>
      <c r="G24" s="31">
        <v>0</v>
      </c>
      <c r="H24" s="346">
        <v>1170932.74813</v>
      </c>
      <c r="I24" s="247"/>
    </row>
    <row r="25" spans="1:9" ht="39" customHeight="1">
      <c r="A25" s="169">
        <v>17</v>
      </c>
      <c r="B25" s="169" t="s">
        <v>503</v>
      </c>
      <c r="C25" s="346">
        <v>166612.68079999997</v>
      </c>
      <c r="D25" s="346">
        <v>-103331.11390999999</v>
      </c>
      <c r="E25" s="346">
        <v>-26731.234530000016</v>
      </c>
      <c r="F25" s="346">
        <v>-20267.080490000022</v>
      </c>
      <c r="G25" s="346">
        <v>190510</v>
      </c>
      <c r="H25" s="346">
        <v>206793.25187000004</v>
      </c>
      <c r="I25" s="247"/>
    </row>
    <row r="26" spans="1:9" ht="33.75" customHeight="1">
      <c r="A26" s="169">
        <v>18</v>
      </c>
      <c r="B26" s="169" t="s">
        <v>504</v>
      </c>
      <c r="C26" s="346">
        <v>166612.68079999997</v>
      </c>
      <c r="D26" s="346">
        <v>63281.566889999987</v>
      </c>
      <c r="E26" s="346">
        <v>36550.332359999971</v>
      </c>
      <c r="F26" s="346">
        <v>16283.251869999949</v>
      </c>
      <c r="G26" s="346">
        <v>206793.25186999995</v>
      </c>
      <c r="H26" s="346" t="s">
        <v>27</v>
      </c>
      <c r="I26" s="247"/>
    </row>
    <row r="27" spans="1:9">
      <c r="D27" s="247"/>
      <c r="E27" s="247"/>
      <c r="F27" s="247"/>
      <c r="G27" s="247"/>
      <c r="H27" s="247"/>
    </row>
    <row r="106" spans="1:1">
      <c r="A106" s="120" t="s">
        <v>17</v>
      </c>
    </row>
  </sheetData>
  <sheetProtection selectLockedCells="1" selectUnlockedCells="1"/>
  <mergeCells count="9">
    <mergeCell ref="H4:H5"/>
    <mergeCell ref="A2:G2"/>
    <mergeCell ref="A4:A5"/>
    <mergeCell ref="B4:B5"/>
    <mergeCell ref="C4:C5"/>
    <mergeCell ref="D4:D5"/>
    <mergeCell ref="E4:E5"/>
    <mergeCell ref="F4:F5"/>
    <mergeCell ref="G4:G5"/>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6.xml><?xml version="1.0" encoding="utf-8"?>
<worksheet xmlns="http://schemas.openxmlformats.org/spreadsheetml/2006/main" xmlns:r="http://schemas.openxmlformats.org/officeDocument/2006/relationships">
  <sheetPr>
    <tabColor rgb="FF7030A0"/>
  </sheetPr>
  <dimension ref="A1:I106"/>
  <sheetViews>
    <sheetView workbookViewId="0">
      <selection activeCell="A4" sqref="A4:H26"/>
    </sheetView>
  </sheetViews>
  <sheetFormatPr defaultColWidth="10.75" defaultRowHeight="13.5"/>
  <cols>
    <col min="1" max="1" width="5" customWidth="1"/>
    <col min="2" max="2" width="35.75" customWidth="1"/>
    <col min="9" max="9" width="13" bestFit="1" customWidth="1"/>
  </cols>
  <sheetData>
    <row r="1" spans="1:9">
      <c r="A1" s="1"/>
      <c r="B1" s="1"/>
    </row>
    <row r="2" spans="1:9" ht="27" customHeight="1">
      <c r="A2" s="519" t="s">
        <v>1097</v>
      </c>
      <c r="B2" s="519"/>
      <c r="C2" s="519"/>
      <c r="D2" s="519"/>
      <c r="E2" s="519"/>
      <c r="F2" s="519"/>
      <c r="G2" s="519"/>
      <c r="H2" s="519"/>
    </row>
    <row r="3" spans="1:9">
      <c r="A3" s="3"/>
      <c r="B3" s="3"/>
      <c r="H3" s="426" t="s">
        <v>0</v>
      </c>
    </row>
    <row r="4" spans="1:9" ht="12.95" customHeight="1">
      <c r="A4" s="554" t="s">
        <v>1</v>
      </c>
      <c r="B4" s="554" t="s">
        <v>2</v>
      </c>
      <c r="C4" s="554" t="s">
        <v>493</v>
      </c>
      <c r="D4" s="554" t="s">
        <v>494</v>
      </c>
      <c r="E4" s="554" t="s">
        <v>495</v>
      </c>
      <c r="F4" s="554" t="s">
        <v>496</v>
      </c>
      <c r="G4" s="554" t="s">
        <v>497</v>
      </c>
      <c r="H4" s="554" t="s">
        <v>335</v>
      </c>
    </row>
    <row r="5" spans="1:9" ht="27" customHeight="1">
      <c r="A5" s="554"/>
      <c r="B5" s="554"/>
      <c r="C5" s="554"/>
      <c r="D5" s="554"/>
      <c r="E5" s="554"/>
      <c r="F5" s="554"/>
      <c r="G5" s="554"/>
      <c r="H5" s="554"/>
    </row>
    <row r="6" spans="1:9" s="424" customFormat="1" ht="11.25">
      <c r="A6" s="462">
        <v>1</v>
      </c>
      <c r="B6" s="462">
        <v>2</v>
      </c>
      <c r="C6" s="462">
        <v>3</v>
      </c>
      <c r="D6" s="462">
        <v>4</v>
      </c>
      <c r="E6" s="462">
        <v>5</v>
      </c>
      <c r="F6" s="462">
        <v>6</v>
      </c>
      <c r="G6" s="462">
        <v>7</v>
      </c>
      <c r="H6" s="462">
        <v>8</v>
      </c>
    </row>
    <row r="7" spans="1:9" ht="18" customHeight="1">
      <c r="A7" s="169"/>
      <c r="B7" s="169" t="s">
        <v>498</v>
      </c>
      <c r="C7" s="61"/>
      <c r="D7" s="61"/>
      <c r="E7" s="61"/>
      <c r="F7" s="61"/>
      <c r="G7" s="61"/>
      <c r="H7" s="61"/>
      <c r="I7" s="247"/>
    </row>
    <row r="8" spans="1:9" ht="18" customHeight="1">
      <c r="A8" s="169">
        <v>1</v>
      </c>
      <c r="B8" s="169" t="s">
        <v>467</v>
      </c>
      <c r="C8" s="346">
        <v>231240.06066000002</v>
      </c>
      <c r="D8" s="349">
        <v>0</v>
      </c>
      <c r="E8" s="349">
        <v>0</v>
      </c>
      <c r="F8" s="349">
        <v>0</v>
      </c>
      <c r="G8" s="349">
        <v>0</v>
      </c>
      <c r="H8" s="346">
        <v>231240.06066000002</v>
      </c>
      <c r="I8" s="247"/>
    </row>
    <row r="9" spans="1:9">
      <c r="A9" s="169">
        <v>2</v>
      </c>
      <c r="B9" s="169" t="s">
        <v>469</v>
      </c>
      <c r="C9" s="349">
        <v>0</v>
      </c>
      <c r="D9" s="349">
        <v>0</v>
      </c>
      <c r="E9" s="349">
        <v>0</v>
      </c>
      <c r="F9" s="349">
        <v>0</v>
      </c>
      <c r="G9" s="349">
        <v>0</v>
      </c>
      <c r="H9" s="349">
        <v>0</v>
      </c>
      <c r="I9" s="247"/>
    </row>
    <row r="10" spans="1:9" ht="45.75" customHeight="1">
      <c r="A10" s="169">
        <v>3</v>
      </c>
      <c r="B10" s="169" t="s">
        <v>219</v>
      </c>
      <c r="C10" s="349">
        <v>0</v>
      </c>
      <c r="D10" s="349">
        <v>0</v>
      </c>
      <c r="E10" s="349">
        <v>0</v>
      </c>
      <c r="F10" s="349">
        <v>0</v>
      </c>
      <c r="G10" s="349">
        <v>0</v>
      </c>
      <c r="H10" s="349">
        <v>0</v>
      </c>
      <c r="I10" s="247"/>
    </row>
    <row r="11" spans="1:9" ht="18" customHeight="1">
      <c r="A11" s="169">
        <v>4</v>
      </c>
      <c r="B11" s="169" t="s">
        <v>470</v>
      </c>
      <c r="C11" s="349">
        <v>0</v>
      </c>
      <c r="D11" s="349">
        <v>0</v>
      </c>
      <c r="E11" s="346">
        <v>8460</v>
      </c>
      <c r="F11" s="349">
        <v>0</v>
      </c>
      <c r="G11" s="349">
        <v>0</v>
      </c>
      <c r="H11" s="346">
        <v>8460</v>
      </c>
      <c r="I11" s="247"/>
    </row>
    <row r="12" spans="1:9" ht="18" customHeight="1">
      <c r="A12" s="169">
        <v>5</v>
      </c>
      <c r="B12" s="169" t="s">
        <v>471</v>
      </c>
      <c r="C12" s="346">
        <v>160474</v>
      </c>
      <c r="D12" s="346">
        <v>17283.273150230285</v>
      </c>
      <c r="E12" s="346">
        <v>34911.46745673244</v>
      </c>
      <c r="F12" s="346">
        <v>138724.03703091762</v>
      </c>
      <c r="G12" s="346">
        <v>251230.07740199461</v>
      </c>
      <c r="H12" s="346">
        <v>602622.85503987502</v>
      </c>
      <c r="I12" s="247"/>
    </row>
    <row r="13" spans="1:9" ht="18" customHeight="1">
      <c r="A13" s="169">
        <v>6</v>
      </c>
      <c r="B13" s="169" t="s">
        <v>472</v>
      </c>
      <c r="C13" s="349">
        <v>0</v>
      </c>
      <c r="D13" s="349">
        <v>0</v>
      </c>
      <c r="E13" s="349">
        <v>0</v>
      </c>
      <c r="F13" s="349">
        <v>0</v>
      </c>
      <c r="G13" s="349">
        <v>0</v>
      </c>
      <c r="H13" s="349">
        <v>0</v>
      </c>
      <c r="I13" s="247"/>
    </row>
    <row r="14" spans="1:9" ht="18" customHeight="1">
      <c r="A14" s="169">
        <v>7</v>
      </c>
      <c r="B14" s="169" t="s">
        <v>473</v>
      </c>
      <c r="C14" s="349">
        <v>0</v>
      </c>
      <c r="D14" s="349">
        <v>0</v>
      </c>
      <c r="E14" s="349">
        <v>0</v>
      </c>
      <c r="F14" s="349">
        <v>0</v>
      </c>
      <c r="G14" s="349">
        <v>0</v>
      </c>
      <c r="H14" s="349">
        <v>0</v>
      </c>
      <c r="I14" s="247"/>
    </row>
    <row r="15" spans="1:9" ht="18" customHeight="1">
      <c r="A15" s="169">
        <v>8</v>
      </c>
      <c r="B15" s="169" t="s">
        <v>13</v>
      </c>
      <c r="C15" s="346">
        <v>1991</v>
      </c>
      <c r="D15" s="349">
        <v>0</v>
      </c>
      <c r="E15" s="346">
        <v>796</v>
      </c>
      <c r="F15" s="346">
        <v>14802</v>
      </c>
      <c r="G15" s="349">
        <v>0</v>
      </c>
      <c r="H15" s="346">
        <v>17589</v>
      </c>
      <c r="I15" s="247" t="s">
        <v>27</v>
      </c>
    </row>
    <row r="16" spans="1:9" ht="18" customHeight="1">
      <c r="A16" s="169">
        <v>9</v>
      </c>
      <c r="B16" s="169" t="s">
        <v>499</v>
      </c>
      <c r="C16" s="346">
        <v>393705.06066000002</v>
      </c>
      <c r="D16" s="346">
        <v>17283.273150230285</v>
      </c>
      <c r="E16" s="346">
        <v>44167.46745673244</v>
      </c>
      <c r="F16" s="346">
        <v>153526.03703091762</v>
      </c>
      <c r="G16" s="346">
        <v>251230.07740199461</v>
      </c>
      <c r="H16" s="346">
        <v>859911.91569987498</v>
      </c>
      <c r="I16" s="247"/>
    </row>
    <row r="17" spans="1:9" ht="18" customHeight="1">
      <c r="A17" s="169"/>
      <c r="B17" s="169" t="s">
        <v>500</v>
      </c>
      <c r="C17" s="333"/>
      <c r="D17" s="333"/>
      <c r="E17" s="333"/>
      <c r="F17" s="333"/>
      <c r="G17" s="333"/>
      <c r="H17" s="333"/>
      <c r="I17" s="247"/>
    </row>
    <row r="18" spans="1:9" ht="18" customHeight="1">
      <c r="A18" s="169">
        <v>10</v>
      </c>
      <c r="B18" s="169" t="s">
        <v>482</v>
      </c>
      <c r="C18" s="346">
        <v>1018.2566699999734</v>
      </c>
      <c r="D18" s="349">
        <v>0</v>
      </c>
      <c r="E18" s="349">
        <v>0</v>
      </c>
      <c r="F18" s="346">
        <v>354295.65</v>
      </c>
      <c r="G18" s="349">
        <v>0</v>
      </c>
      <c r="H18" s="346">
        <v>355313.90667</v>
      </c>
      <c r="I18" s="247"/>
    </row>
    <row r="19" spans="1:9" ht="18" customHeight="1">
      <c r="A19" s="169">
        <v>11</v>
      </c>
      <c r="B19" s="169" t="s">
        <v>483</v>
      </c>
      <c r="C19" s="346">
        <v>87454</v>
      </c>
      <c r="D19" s="346">
        <v>62148</v>
      </c>
      <c r="E19" s="346">
        <v>125646.95779</v>
      </c>
      <c r="F19" s="346">
        <v>2217</v>
      </c>
      <c r="G19" s="349">
        <v>0</v>
      </c>
      <c r="H19" s="346">
        <v>277465.95779000001</v>
      </c>
      <c r="I19" s="247"/>
    </row>
    <row r="20" spans="1:9" ht="18" customHeight="1">
      <c r="A20" s="169">
        <v>12</v>
      </c>
      <c r="B20" s="169" t="s">
        <v>484</v>
      </c>
      <c r="C20" s="349">
        <v>0</v>
      </c>
      <c r="D20" s="349">
        <v>0</v>
      </c>
      <c r="E20" s="349">
        <v>0</v>
      </c>
      <c r="F20" s="349">
        <v>0</v>
      </c>
      <c r="G20" s="349">
        <v>0</v>
      </c>
      <c r="H20" s="349">
        <v>0</v>
      </c>
      <c r="I20" s="247"/>
    </row>
    <row r="21" spans="1:9" ht="18" customHeight="1">
      <c r="A21" s="169">
        <v>13</v>
      </c>
      <c r="B21" s="169" t="s">
        <v>235</v>
      </c>
      <c r="C21" s="349">
        <v>0</v>
      </c>
      <c r="D21" s="349">
        <v>0</v>
      </c>
      <c r="E21" s="349">
        <v>0</v>
      </c>
      <c r="F21" s="349">
        <v>0</v>
      </c>
      <c r="G21" s="349">
        <v>0</v>
      </c>
      <c r="H21" s="349">
        <v>0</v>
      </c>
      <c r="I21" s="247"/>
    </row>
    <row r="22" spans="1:9" ht="18" customHeight="1">
      <c r="A22" s="169">
        <v>14</v>
      </c>
      <c r="B22" s="169" t="s">
        <v>501</v>
      </c>
      <c r="C22" s="333">
        <v>8961</v>
      </c>
      <c r="D22" s="349">
        <v>0</v>
      </c>
      <c r="E22" s="349">
        <v>0</v>
      </c>
      <c r="F22" s="349">
        <v>0</v>
      </c>
      <c r="G22" s="349">
        <v>0</v>
      </c>
      <c r="H22" s="346">
        <v>8961</v>
      </c>
      <c r="I22" s="247"/>
    </row>
    <row r="23" spans="1:9" ht="18" customHeight="1">
      <c r="A23" s="169">
        <v>15</v>
      </c>
      <c r="B23" s="169" t="s">
        <v>490</v>
      </c>
      <c r="C23" s="349">
        <v>0</v>
      </c>
      <c r="D23" s="349">
        <v>0</v>
      </c>
      <c r="E23" s="349">
        <v>0</v>
      </c>
      <c r="F23" s="349">
        <v>0</v>
      </c>
      <c r="G23" s="349">
        <v>0</v>
      </c>
      <c r="H23" s="349">
        <v>0</v>
      </c>
      <c r="I23" s="247"/>
    </row>
    <row r="24" spans="1:9" ht="18" customHeight="1">
      <c r="A24" s="169">
        <v>16</v>
      </c>
      <c r="B24" s="169" t="s">
        <v>502</v>
      </c>
      <c r="C24" s="346">
        <v>97433.256669999973</v>
      </c>
      <c r="D24" s="346">
        <v>62148</v>
      </c>
      <c r="E24" s="346">
        <v>125646.95779</v>
      </c>
      <c r="F24" s="346">
        <v>356512.65</v>
      </c>
      <c r="G24" s="349">
        <v>0</v>
      </c>
      <c r="H24" s="346">
        <v>641740.86446000007</v>
      </c>
      <c r="I24" s="247"/>
    </row>
    <row r="25" spans="1:9" ht="30.75" customHeight="1">
      <c r="A25" s="169">
        <v>17</v>
      </c>
      <c r="B25" s="169" t="s">
        <v>503</v>
      </c>
      <c r="C25" s="346">
        <v>296271.80399000004</v>
      </c>
      <c r="D25" s="346">
        <v>-44864.726849769715</v>
      </c>
      <c r="E25" s="346">
        <v>-81479.49033326756</v>
      </c>
      <c r="F25" s="346">
        <v>-202986.6129690824</v>
      </c>
      <c r="G25" s="346">
        <v>251230.07740199461</v>
      </c>
      <c r="H25" s="346">
        <v>218171.05123987491</v>
      </c>
      <c r="I25" s="247"/>
    </row>
    <row r="26" spans="1:9" ht="33.75" customHeight="1">
      <c r="A26" s="169">
        <v>18</v>
      </c>
      <c r="B26" s="169" t="s">
        <v>504</v>
      </c>
      <c r="C26" s="346">
        <v>296271.80399000004</v>
      </c>
      <c r="D26" s="346">
        <v>251407.07714023034</v>
      </c>
      <c r="E26" s="346">
        <v>169927.58680696279</v>
      </c>
      <c r="F26" s="346">
        <v>-33059.026162119611</v>
      </c>
      <c r="G26" s="346">
        <v>218171.051239875</v>
      </c>
      <c r="H26" s="333" t="s">
        <v>27</v>
      </c>
      <c r="I26" s="247"/>
    </row>
    <row r="106" spans="1:1">
      <c r="A106" s="16" t="s">
        <v>17</v>
      </c>
    </row>
  </sheetData>
  <mergeCells count="9">
    <mergeCell ref="A2:H2"/>
    <mergeCell ref="A4:A5"/>
    <mergeCell ref="B4:B5"/>
    <mergeCell ref="C4:C5"/>
    <mergeCell ref="D4:D5"/>
    <mergeCell ref="E4:E5"/>
    <mergeCell ref="F4:F5"/>
    <mergeCell ref="G4:G5"/>
    <mergeCell ref="H4:H5"/>
  </mergeCells>
  <pageMargins left="0.70866141732283472" right="0.70866141732283472" top="0.78740157480314965" bottom="0.74803149606299213" header="0.31496062992125984" footer="0.31496062992125984"/>
  <pageSetup paperSize="9" scale="90" orientation="landscape" verticalDpi="0" r:id="rId1"/>
</worksheet>
</file>

<file path=xl/worksheets/sheet77.xml><?xml version="1.0" encoding="utf-8"?>
<worksheet xmlns="http://schemas.openxmlformats.org/spreadsheetml/2006/main" xmlns:r="http://schemas.openxmlformats.org/officeDocument/2006/relationships">
  <sheetPr>
    <tabColor rgb="FF7030A0"/>
  </sheetPr>
  <dimension ref="A2:E97"/>
  <sheetViews>
    <sheetView topLeftCell="A23" zoomScale="115" zoomScaleNormal="115" workbookViewId="0">
      <selection activeCell="C27" sqref="C27"/>
    </sheetView>
  </sheetViews>
  <sheetFormatPr defaultColWidth="10.75" defaultRowHeight="12.75"/>
  <cols>
    <col min="1" max="1" width="5" style="106" customWidth="1"/>
    <col min="2" max="2" width="39.125" style="106" customWidth="1"/>
    <col min="3" max="16384" width="10.75" style="106"/>
  </cols>
  <sheetData>
    <row r="2" spans="1:5">
      <c r="A2" s="208" t="s">
        <v>1125</v>
      </c>
      <c r="B2" s="208"/>
      <c r="C2" s="208"/>
      <c r="D2" s="208"/>
      <c r="E2" s="208"/>
    </row>
    <row r="3" spans="1:5" ht="14.25" customHeight="1">
      <c r="A3" s="45"/>
      <c r="B3" s="45"/>
      <c r="C3" s="45"/>
      <c r="D3" s="45"/>
      <c r="E3" s="45"/>
    </row>
    <row r="4" spans="1:5" ht="17.25" customHeight="1">
      <c r="A4" s="519" t="s">
        <v>1098</v>
      </c>
      <c r="B4" s="519"/>
      <c r="C4" s="519"/>
      <c r="D4" s="519"/>
      <c r="E4" s="152"/>
    </row>
    <row r="5" spans="1:5" ht="15" customHeight="1">
      <c r="A5" s="45"/>
      <c r="B5" s="45"/>
      <c r="C5" s="45"/>
      <c r="D5" s="45"/>
      <c r="E5" s="45"/>
    </row>
    <row r="6" spans="1:5" ht="15.75" customHeight="1">
      <c r="A6" s="541" t="s">
        <v>1099</v>
      </c>
      <c r="B6" s="541"/>
      <c r="C6" s="541"/>
      <c r="D6" s="541"/>
      <c r="E6" s="45"/>
    </row>
    <row r="7" spans="1:5">
      <c r="E7" s="426" t="s">
        <v>0</v>
      </c>
    </row>
    <row r="8" spans="1:5" ht="17.25" customHeight="1">
      <c r="A8" s="316" t="s">
        <v>1</v>
      </c>
      <c r="B8" s="405" t="s">
        <v>2</v>
      </c>
      <c r="C8" s="405" t="s">
        <v>4</v>
      </c>
      <c r="D8" s="405" t="s">
        <v>5</v>
      </c>
      <c r="E8" s="405" t="s">
        <v>6</v>
      </c>
    </row>
    <row r="9" spans="1:5" s="421" customFormat="1" ht="11.25">
      <c r="A9" s="420">
        <v>1</v>
      </c>
      <c r="B9" s="420">
        <v>2</v>
      </c>
      <c r="C9" s="420">
        <v>3</v>
      </c>
      <c r="D9" s="420">
        <v>4</v>
      </c>
      <c r="E9" s="420">
        <v>5</v>
      </c>
    </row>
    <row r="10" spans="1:5" ht="18" customHeight="1">
      <c r="A10" s="169">
        <v>1</v>
      </c>
      <c r="B10" s="169" t="s">
        <v>510</v>
      </c>
      <c r="C10" s="209">
        <v>154690.56969999996</v>
      </c>
      <c r="D10" s="346">
        <v>142896</v>
      </c>
      <c r="E10" s="346">
        <v>135497.97168999998</v>
      </c>
    </row>
    <row r="11" spans="1:5" ht="18" customHeight="1">
      <c r="A11" s="169" t="s">
        <v>33</v>
      </c>
      <c r="B11" s="169" t="s">
        <v>511</v>
      </c>
      <c r="C11" s="209">
        <v>125560</v>
      </c>
      <c r="D11" s="346">
        <v>125560</v>
      </c>
      <c r="E11" s="346">
        <v>125560</v>
      </c>
    </row>
    <row r="12" spans="1:5" ht="18" customHeight="1">
      <c r="A12" s="169" t="s">
        <v>35</v>
      </c>
      <c r="B12" s="169" t="s">
        <v>177</v>
      </c>
      <c r="C12" s="209">
        <v>40.512189999999997</v>
      </c>
      <c r="D12" s="346">
        <v>41</v>
      </c>
      <c r="E12" s="346">
        <v>40.512189999999997</v>
      </c>
    </row>
    <row r="13" spans="1:5" ht="18" customHeight="1">
      <c r="A13" s="169" t="s">
        <v>384</v>
      </c>
      <c r="B13" s="169" t="s">
        <v>512</v>
      </c>
      <c r="C13" s="209">
        <v>578.09119999999996</v>
      </c>
      <c r="D13" s="346">
        <v>577</v>
      </c>
      <c r="E13" s="346">
        <v>522.97720000000004</v>
      </c>
    </row>
    <row r="14" spans="1:5" ht="18" customHeight="1">
      <c r="A14" s="169" t="s">
        <v>386</v>
      </c>
      <c r="B14" s="169" t="s">
        <v>513</v>
      </c>
      <c r="C14" s="209">
        <v>28520.472030000001</v>
      </c>
      <c r="D14" s="346">
        <v>28472</v>
      </c>
      <c r="E14" s="346">
        <v>25764.774679999999</v>
      </c>
    </row>
    <row r="15" spans="1:5" ht="18" customHeight="1">
      <c r="A15" s="169" t="s">
        <v>388</v>
      </c>
      <c r="B15" s="169" t="s">
        <v>514</v>
      </c>
      <c r="C15" s="348">
        <v>-22.08663</v>
      </c>
      <c r="D15" s="346">
        <v>-25</v>
      </c>
      <c r="E15" s="346">
        <v>-24.58663</v>
      </c>
    </row>
    <row r="16" spans="1:5" ht="18" customHeight="1">
      <c r="A16" s="169" t="s">
        <v>515</v>
      </c>
      <c r="B16" s="169" t="s">
        <v>516</v>
      </c>
      <c r="C16" s="209">
        <v>13.580909999999999</v>
      </c>
      <c r="D16" s="346">
        <v>12</v>
      </c>
      <c r="E16" s="346">
        <v>7.8124799999999999</v>
      </c>
    </row>
    <row r="17" spans="1:5" ht="42.75" customHeight="1">
      <c r="A17" s="169" t="s">
        <v>517</v>
      </c>
      <c r="B17" s="169" t="s">
        <v>518</v>
      </c>
      <c r="C17" s="210">
        <v>0</v>
      </c>
      <c r="D17" s="346">
        <v>-11741</v>
      </c>
      <c r="E17" s="346">
        <v>-16373.518230000001</v>
      </c>
    </row>
    <row r="18" spans="1:5" ht="18" customHeight="1">
      <c r="A18" s="169" t="s">
        <v>519</v>
      </c>
      <c r="B18" s="169" t="s">
        <v>520</v>
      </c>
      <c r="C18" s="210">
        <v>0</v>
      </c>
      <c r="D18" s="346">
        <v>1910</v>
      </c>
      <c r="E18" s="346">
        <v>5228.5616499999996</v>
      </c>
    </row>
    <row r="19" spans="1:5" ht="33" customHeight="1">
      <c r="A19" s="169" t="s">
        <v>521</v>
      </c>
      <c r="B19" s="169" t="s">
        <v>522</v>
      </c>
      <c r="C19" s="210">
        <v>0</v>
      </c>
      <c r="D19" s="346">
        <v>-13651</v>
      </c>
      <c r="E19" s="346">
        <v>-21602.079880000001</v>
      </c>
    </row>
    <row r="20" spans="1:5" ht="18" customHeight="1">
      <c r="A20" s="169" t="s">
        <v>523</v>
      </c>
      <c r="B20" s="169" t="s">
        <v>524</v>
      </c>
      <c r="C20" s="209">
        <v>59182.197310000003</v>
      </c>
      <c r="D20" s="346">
        <v>40977.056850000001</v>
      </c>
      <c r="E20" s="346">
        <v>29246.925650000001</v>
      </c>
    </row>
    <row r="21" spans="1:5" ht="18" customHeight="1">
      <c r="A21" s="169" t="s">
        <v>142</v>
      </c>
      <c r="B21" s="169" t="s">
        <v>525</v>
      </c>
      <c r="C21" s="346">
        <v>26665.62442</v>
      </c>
      <c r="D21" s="346">
        <v>26618</v>
      </c>
      <c r="E21" s="346">
        <v>23965.041069999999</v>
      </c>
    </row>
    <row r="22" spans="1:5" ht="30" customHeight="1">
      <c r="A22" s="169" t="s">
        <v>141</v>
      </c>
      <c r="B22" s="169" t="s">
        <v>526</v>
      </c>
      <c r="C22" s="209">
        <v>3075.3998700000002</v>
      </c>
      <c r="D22" s="346">
        <v>3075</v>
      </c>
      <c r="E22" s="346">
        <v>3075.3998700000002</v>
      </c>
    </row>
    <row r="23" spans="1:5" ht="18" customHeight="1">
      <c r="A23" s="169" t="s">
        <v>371</v>
      </c>
      <c r="B23" s="169" t="s">
        <v>527</v>
      </c>
      <c r="C23" s="209">
        <v>5.2726600000000001</v>
      </c>
      <c r="D23" s="346">
        <v>325</v>
      </c>
      <c r="E23" s="346">
        <v>89.837119999999999</v>
      </c>
    </row>
    <row r="24" spans="1:5" ht="33.75" customHeight="1">
      <c r="A24" s="169" t="s">
        <v>375</v>
      </c>
      <c r="B24" s="169" t="s">
        <v>528</v>
      </c>
      <c r="C24" s="483">
        <v>10602.436760000001</v>
      </c>
      <c r="D24" s="346">
        <v>10959</v>
      </c>
      <c r="E24" s="346">
        <v>2116.64759</v>
      </c>
    </row>
    <row r="25" spans="1:5" ht="45.75" customHeight="1">
      <c r="A25" s="169" t="s">
        <v>377</v>
      </c>
      <c r="B25" s="169" t="s">
        <v>529</v>
      </c>
      <c r="C25" s="348">
        <v>18833.463599999999</v>
      </c>
      <c r="D25" s="349">
        <v>0</v>
      </c>
      <c r="E25" s="349">
        <v>0</v>
      </c>
    </row>
    <row r="26" spans="1:5" ht="18" customHeight="1">
      <c r="A26" s="169" t="s">
        <v>530</v>
      </c>
      <c r="B26" s="169" t="s">
        <v>520</v>
      </c>
      <c r="C26" s="211">
        <v>3001.06151</v>
      </c>
      <c r="D26" s="349">
        <v>0</v>
      </c>
      <c r="E26" s="349">
        <v>0</v>
      </c>
    </row>
    <row r="27" spans="1:5" ht="32.25" customHeight="1">
      <c r="A27" s="169" t="s">
        <v>531</v>
      </c>
      <c r="B27" s="169" t="s">
        <v>522</v>
      </c>
      <c r="C27" s="348">
        <v>15832.40209</v>
      </c>
      <c r="D27" s="349">
        <v>0</v>
      </c>
      <c r="E27" s="349">
        <v>0</v>
      </c>
    </row>
    <row r="28" spans="1:5" ht="18" customHeight="1">
      <c r="A28" s="169" t="s">
        <v>532</v>
      </c>
      <c r="B28" s="169" t="s">
        <v>533</v>
      </c>
      <c r="C28" s="210">
        <v>0</v>
      </c>
      <c r="D28" s="349">
        <v>0</v>
      </c>
      <c r="E28" s="349">
        <v>0</v>
      </c>
    </row>
    <row r="29" spans="1:5" ht="18" customHeight="1">
      <c r="A29" s="169"/>
      <c r="B29" s="169" t="s">
        <v>534</v>
      </c>
      <c r="C29" s="209">
        <v>213872.76700999995</v>
      </c>
      <c r="D29" s="346">
        <v>183873</v>
      </c>
      <c r="E29" s="346">
        <v>164744.89733999997</v>
      </c>
    </row>
    <row r="30" spans="1:5">
      <c r="D30" s="115"/>
      <c r="E30" s="115"/>
    </row>
    <row r="31" spans="1:5" ht="27.75" customHeight="1">
      <c r="A31" s="555" t="s">
        <v>535</v>
      </c>
      <c r="B31" s="555"/>
      <c r="C31" s="555"/>
      <c r="D31" s="555"/>
      <c r="E31" s="72"/>
    </row>
    <row r="97" spans="1:1">
      <c r="A97" s="120" t="s">
        <v>17</v>
      </c>
    </row>
  </sheetData>
  <sheetProtection selectLockedCells="1" selectUnlockedCells="1"/>
  <mergeCells count="3">
    <mergeCell ref="A4:D4"/>
    <mergeCell ref="A6:D6"/>
    <mergeCell ref="A31:D31"/>
  </mergeCells>
  <pageMargins left="0.78740157480314965" right="0.15748031496062992" top="0.19685039370078741" bottom="0.27559055118110237" header="0.19685039370078741" footer="0.19685039370078741"/>
  <pageSetup paperSize="9" scale="90" firstPageNumber="0" orientation="portrait" horizontalDpi="300" verticalDpi="300" r:id="rId1"/>
  <headerFooter alignWithMargins="0"/>
</worksheet>
</file>

<file path=xl/worksheets/sheet78.xml><?xml version="1.0" encoding="utf-8"?>
<worksheet xmlns="http://schemas.openxmlformats.org/spreadsheetml/2006/main" xmlns:r="http://schemas.openxmlformats.org/officeDocument/2006/relationships">
  <sheetPr>
    <tabColor rgb="FF00B050"/>
  </sheetPr>
  <dimension ref="A1:F106"/>
  <sheetViews>
    <sheetView zoomScale="120" zoomScaleNormal="120" workbookViewId="0">
      <selection activeCell="C7" sqref="C7"/>
    </sheetView>
  </sheetViews>
  <sheetFormatPr defaultColWidth="10.75" defaultRowHeight="12.75"/>
  <cols>
    <col min="1" max="1" width="5.25" style="1" customWidth="1"/>
    <col min="2" max="2" width="22.625" style="1" customWidth="1"/>
    <col min="3" max="16384" width="10.75" style="1"/>
  </cols>
  <sheetData>
    <row r="1" spans="1:6">
      <c r="A1" s="3" t="s">
        <v>1100</v>
      </c>
      <c r="B1" s="3"/>
      <c r="C1" s="3"/>
      <c r="D1" s="3"/>
      <c r="E1" s="3"/>
      <c r="F1" s="3"/>
    </row>
    <row r="2" spans="1:6" ht="18.75" customHeight="1">
      <c r="A2" s="212"/>
      <c r="B2" s="213"/>
      <c r="C2" s="213"/>
      <c r="D2" s="213"/>
      <c r="E2" s="213"/>
      <c r="F2" s="3"/>
    </row>
    <row r="3" spans="1:6" ht="36.75" customHeight="1">
      <c r="A3" s="520" t="s">
        <v>1101</v>
      </c>
      <c r="B3" s="520"/>
      <c r="C3" s="520"/>
      <c r="D3" s="520"/>
      <c r="E3" s="161"/>
      <c r="F3" s="3"/>
    </row>
    <row r="4" spans="1:6" ht="19.5" customHeight="1">
      <c r="A4" s="3"/>
      <c r="B4" s="3"/>
      <c r="C4" s="3"/>
      <c r="E4" s="426" t="s">
        <v>0</v>
      </c>
      <c r="F4" s="3"/>
    </row>
    <row r="5" spans="1:6" ht="20.25" customHeight="1">
      <c r="A5" s="405" t="s">
        <v>29</v>
      </c>
      <c r="B5" s="405" t="s">
        <v>30</v>
      </c>
      <c r="C5" s="405" t="s">
        <v>4</v>
      </c>
      <c r="D5" s="405" t="s">
        <v>5</v>
      </c>
      <c r="E5" s="405" t="s">
        <v>6</v>
      </c>
    </row>
    <row r="6" spans="1:6" s="36" customFormat="1" ht="11.25">
      <c r="A6" s="420">
        <v>1</v>
      </c>
      <c r="B6" s="420">
        <v>2</v>
      </c>
      <c r="C6" s="420">
        <v>3</v>
      </c>
      <c r="D6" s="420">
        <v>4</v>
      </c>
      <c r="E6" s="420">
        <v>5</v>
      </c>
    </row>
    <row r="7" spans="1:6" ht="18" customHeight="1">
      <c r="A7" s="227">
        <v>1</v>
      </c>
      <c r="B7" s="56" t="s">
        <v>536</v>
      </c>
      <c r="C7" s="348">
        <v>1434</v>
      </c>
      <c r="D7" s="348">
        <v>1021</v>
      </c>
      <c r="E7" s="348">
        <v>603</v>
      </c>
    </row>
    <row r="8" spans="1:6" ht="18" customHeight="1">
      <c r="A8" s="350">
        <v>2</v>
      </c>
      <c r="B8" s="56" t="s">
        <v>537</v>
      </c>
      <c r="C8" s="348">
        <v>46224</v>
      </c>
      <c r="D8" s="348">
        <v>54876</v>
      </c>
      <c r="E8" s="348">
        <v>32169</v>
      </c>
    </row>
    <row r="9" spans="1:6" ht="18" customHeight="1">
      <c r="A9" s="350">
        <v>3</v>
      </c>
      <c r="B9" s="56" t="s">
        <v>538</v>
      </c>
      <c r="C9" s="214"/>
      <c r="D9" s="214" t="s">
        <v>32</v>
      </c>
      <c r="E9" s="214" t="s">
        <v>32</v>
      </c>
    </row>
    <row r="10" spans="1:6" ht="18" customHeight="1">
      <c r="A10" s="227">
        <v>4</v>
      </c>
      <c r="B10" s="227" t="s">
        <v>67</v>
      </c>
      <c r="C10" s="348">
        <v>47658</v>
      </c>
      <c r="D10" s="348">
        <v>55897</v>
      </c>
      <c r="E10" s="348">
        <v>32772</v>
      </c>
    </row>
    <row r="11" spans="1:6">
      <c r="C11" s="62"/>
    </row>
    <row r="106" spans="1:1">
      <c r="A106" s="16" t="s">
        <v>17</v>
      </c>
    </row>
  </sheetData>
  <sheetProtection selectLockedCells="1" selectUnlockedCells="1"/>
  <mergeCells count="1">
    <mergeCell ref="A3:D3"/>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79.xml><?xml version="1.0" encoding="utf-8"?>
<worksheet xmlns="http://schemas.openxmlformats.org/spreadsheetml/2006/main" xmlns:r="http://schemas.openxmlformats.org/officeDocument/2006/relationships">
  <sheetPr>
    <tabColor rgb="FF7030A0"/>
  </sheetPr>
  <dimension ref="A1:F90"/>
  <sheetViews>
    <sheetView topLeftCell="A2" workbookViewId="0">
      <selection activeCell="E30" sqref="E30"/>
    </sheetView>
  </sheetViews>
  <sheetFormatPr defaultColWidth="10.75" defaultRowHeight="13.5"/>
  <cols>
    <col min="1" max="1" width="5.25" style="198" customWidth="1"/>
    <col min="2" max="2" width="28.375" style="198" customWidth="1"/>
    <col min="3" max="3" width="10.75" style="198"/>
    <col min="4" max="4" width="12.125" style="199" customWidth="1"/>
    <col min="5" max="5" width="13.375" style="198" customWidth="1"/>
    <col min="6" max="16384" width="10.75" style="198"/>
  </cols>
  <sheetData>
    <row r="1" spans="1:6">
      <c r="A1" s="106"/>
      <c r="B1" s="106"/>
      <c r="C1" s="106"/>
      <c r="D1" s="106"/>
      <c r="E1" s="106"/>
      <c r="F1" s="106"/>
    </row>
    <row r="2" spans="1:6" ht="20.25" customHeight="1">
      <c r="A2" s="106" t="s">
        <v>1102</v>
      </c>
      <c r="B2" s="208"/>
      <c r="C2" s="208"/>
      <c r="D2" s="208"/>
      <c r="E2" s="208"/>
      <c r="F2" s="208"/>
    </row>
    <row r="3" spans="1:6" ht="23.25" customHeight="1">
      <c r="A3" s="208"/>
      <c r="B3" s="208"/>
      <c r="C3" s="208"/>
      <c r="D3" s="208"/>
      <c r="F3" s="426" t="s">
        <v>0</v>
      </c>
    </row>
    <row r="4" spans="1:6" ht="19.5" customHeight="1">
      <c r="A4" s="319" t="s">
        <v>29</v>
      </c>
      <c r="B4" s="319" t="s">
        <v>30</v>
      </c>
      <c r="C4" s="319" t="s">
        <v>126</v>
      </c>
      <c r="D4" s="319" t="s">
        <v>4</v>
      </c>
      <c r="E4" s="319" t="s">
        <v>5</v>
      </c>
      <c r="F4" s="319" t="s">
        <v>6</v>
      </c>
    </row>
    <row r="5" spans="1:6" s="453" customFormat="1" ht="11.25">
      <c r="A5" s="462">
        <v>1</v>
      </c>
      <c r="B5" s="462">
        <v>2</v>
      </c>
      <c r="C5" s="462">
        <v>3</v>
      </c>
      <c r="D5" s="462">
        <v>4</v>
      </c>
      <c r="E5" s="462">
        <v>5</v>
      </c>
      <c r="F5" s="462">
        <v>6</v>
      </c>
    </row>
    <row r="6" spans="1:6" ht="31.5" customHeight="1">
      <c r="A6" s="351">
        <v>1</v>
      </c>
      <c r="B6" s="352" t="s">
        <v>539</v>
      </c>
      <c r="C6" s="352"/>
      <c r="D6" s="216" t="s">
        <v>32</v>
      </c>
      <c r="E6" s="348">
        <v>103743</v>
      </c>
      <c r="F6" s="349">
        <v>0</v>
      </c>
    </row>
    <row r="7" spans="1:6" ht="18" customHeight="1">
      <c r="A7" s="351">
        <v>2</v>
      </c>
      <c r="B7" s="352" t="s">
        <v>540</v>
      </c>
      <c r="C7" s="352"/>
      <c r="D7" s="348">
        <v>325790</v>
      </c>
      <c r="E7" s="348">
        <v>12935</v>
      </c>
      <c r="F7" s="348">
        <v>159</v>
      </c>
    </row>
    <row r="8" spans="1:6" ht="18" customHeight="1">
      <c r="A8" s="351">
        <v>3</v>
      </c>
      <c r="B8" s="352" t="s">
        <v>541</v>
      </c>
      <c r="C8" s="352"/>
      <c r="D8" s="349">
        <v>0</v>
      </c>
      <c r="E8" s="349">
        <v>0</v>
      </c>
      <c r="F8" s="349">
        <v>0</v>
      </c>
    </row>
    <row r="9" spans="1:6" ht="18" customHeight="1">
      <c r="A9" s="351">
        <v>4</v>
      </c>
      <c r="B9" s="352" t="s">
        <v>542</v>
      </c>
      <c r="C9" s="352"/>
      <c r="D9" s="349">
        <v>0</v>
      </c>
      <c r="E9" s="349">
        <v>0</v>
      </c>
      <c r="F9" s="349">
        <v>0</v>
      </c>
    </row>
    <row r="10" spans="1:6" ht="18" customHeight="1">
      <c r="A10" s="351">
        <v>5</v>
      </c>
      <c r="B10" s="352" t="s">
        <v>543</v>
      </c>
      <c r="C10" s="352"/>
      <c r="D10" s="348">
        <v>162</v>
      </c>
      <c r="E10" s="348">
        <v>18000</v>
      </c>
      <c r="F10" s="348">
        <v>10</v>
      </c>
    </row>
    <row r="11" spans="1:6" ht="30" customHeight="1">
      <c r="A11" s="351">
        <v>6</v>
      </c>
      <c r="B11" s="352" t="s">
        <v>544</v>
      </c>
      <c r="C11" s="352"/>
      <c r="D11" s="348">
        <v>-12</v>
      </c>
      <c r="E11" s="349">
        <v>0</v>
      </c>
      <c r="F11" s="348">
        <v>-1</v>
      </c>
    </row>
    <row r="12" spans="1:6" ht="32.25" customHeight="1">
      <c r="A12" s="351">
        <v>7</v>
      </c>
      <c r="B12" s="352" t="s">
        <v>545</v>
      </c>
      <c r="C12" s="352"/>
      <c r="D12" s="348">
        <v>325940</v>
      </c>
      <c r="E12" s="348">
        <v>134678</v>
      </c>
      <c r="F12" s="348">
        <f>F7+F10+F11</f>
        <v>168</v>
      </c>
    </row>
    <row r="90" spans="1:1">
      <c r="A90" s="120" t="s">
        <v>17</v>
      </c>
    </row>
  </sheetData>
  <sheetProtection selectLockedCells="1" selectUnlockedCells="1"/>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tabColor rgb="FF7030A0"/>
  </sheetPr>
  <dimension ref="A2:E106"/>
  <sheetViews>
    <sheetView topLeftCell="A2" zoomScale="120" zoomScaleNormal="120" workbookViewId="0">
      <selection activeCell="E5" sqref="E5"/>
    </sheetView>
  </sheetViews>
  <sheetFormatPr defaultColWidth="8.5" defaultRowHeight="12.75"/>
  <cols>
    <col min="1" max="1" width="6.125" style="1" customWidth="1"/>
    <col min="2" max="2" width="34.75" style="1" customWidth="1"/>
    <col min="3" max="4" width="10.75" style="1" customWidth="1"/>
    <col min="5" max="16384" width="8.5" style="1"/>
  </cols>
  <sheetData>
    <row r="2" spans="1:5" ht="32.25" customHeight="1">
      <c r="A2" s="510" t="s">
        <v>1010</v>
      </c>
      <c r="B2" s="510"/>
      <c r="C2" s="510"/>
      <c r="D2" s="510"/>
      <c r="E2" s="510"/>
    </row>
    <row r="3" spans="1:5" ht="10.5" customHeight="1">
      <c r="A3" s="3"/>
      <c r="B3" s="3"/>
      <c r="C3" s="3"/>
      <c r="D3" s="3"/>
      <c r="E3" s="3"/>
    </row>
    <row r="4" spans="1:5">
      <c r="A4" s="1" t="s">
        <v>1011</v>
      </c>
      <c r="B4" s="3"/>
      <c r="C4" s="3"/>
      <c r="D4" s="3"/>
      <c r="E4" s="3"/>
    </row>
    <row r="5" spans="1:5">
      <c r="E5" s="427" t="s">
        <v>28</v>
      </c>
    </row>
    <row r="6" spans="1:5" ht="18" customHeight="1">
      <c r="A6" s="316" t="s">
        <v>29</v>
      </c>
      <c r="B6" s="316" t="s">
        <v>30</v>
      </c>
      <c r="C6" s="321" t="s">
        <v>4</v>
      </c>
      <c r="D6" s="321" t="s">
        <v>5</v>
      </c>
      <c r="E6" s="321" t="s">
        <v>6</v>
      </c>
    </row>
    <row r="7" spans="1:5" s="36" customFormat="1" ht="11.25">
      <c r="A7" s="420">
        <v>1</v>
      </c>
      <c r="B7" s="420">
        <v>2</v>
      </c>
      <c r="C7" s="420">
        <v>3</v>
      </c>
      <c r="D7" s="420">
        <v>4</v>
      </c>
      <c r="E7" s="420">
        <v>5</v>
      </c>
    </row>
    <row r="8" spans="1:5" ht="18" customHeight="1">
      <c r="A8" s="325">
        <v>1</v>
      </c>
      <c r="B8" s="56" t="s">
        <v>31</v>
      </c>
      <c r="C8" s="24">
        <v>0</v>
      </c>
      <c r="D8" s="57" t="s">
        <v>32</v>
      </c>
      <c r="E8" s="57" t="s">
        <v>32</v>
      </c>
    </row>
    <row r="9" spans="1:5" ht="18" customHeight="1">
      <c r="A9" s="325" t="s">
        <v>33</v>
      </c>
      <c r="B9" s="56" t="s">
        <v>34</v>
      </c>
      <c r="C9" s="24">
        <v>0</v>
      </c>
      <c r="D9" s="57" t="s">
        <v>32</v>
      </c>
      <c r="E9" s="57" t="s">
        <v>32</v>
      </c>
    </row>
    <row r="10" spans="1:5" ht="18" customHeight="1">
      <c r="A10" s="325" t="s">
        <v>35</v>
      </c>
      <c r="B10" s="56" t="s">
        <v>36</v>
      </c>
      <c r="C10" s="24">
        <v>0</v>
      </c>
      <c r="D10" s="57" t="s">
        <v>32</v>
      </c>
      <c r="E10" s="57" t="s">
        <v>32</v>
      </c>
    </row>
    <row r="11" spans="1:5" ht="33.75" customHeight="1">
      <c r="A11" s="325">
        <v>2</v>
      </c>
      <c r="B11" s="56" t="s">
        <v>37</v>
      </c>
      <c r="C11" s="24">
        <v>0</v>
      </c>
      <c r="D11" s="57" t="s">
        <v>32</v>
      </c>
      <c r="E11" s="57" t="s">
        <v>32</v>
      </c>
    </row>
    <row r="12" spans="1:5" ht="18" customHeight="1">
      <c r="A12" s="325">
        <v>3</v>
      </c>
      <c r="B12" s="56" t="s">
        <v>38</v>
      </c>
      <c r="C12" s="24">
        <v>0</v>
      </c>
      <c r="D12" s="241">
        <v>31936</v>
      </c>
      <c r="E12" s="241">
        <v>8460</v>
      </c>
    </row>
    <row r="13" spans="1:5" ht="18" customHeight="1">
      <c r="A13" s="325" t="s">
        <v>22</v>
      </c>
      <c r="B13" s="56" t="s">
        <v>39</v>
      </c>
      <c r="C13" s="24">
        <v>0</v>
      </c>
      <c r="D13" s="241">
        <v>31936</v>
      </c>
      <c r="E13" s="241">
        <v>8460</v>
      </c>
    </row>
    <row r="14" spans="1:5" ht="18" customHeight="1">
      <c r="A14" s="325" t="s">
        <v>24</v>
      </c>
      <c r="B14" s="56" t="s">
        <v>40</v>
      </c>
      <c r="C14" s="24">
        <v>0</v>
      </c>
      <c r="D14" s="24">
        <v>0</v>
      </c>
      <c r="E14" s="24">
        <v>0</v>
      </c>
    </row>
    <row r="15" spans="1:5" ht="18" customHeight="1">
      <c r="A15" s="227">
        <v>4</v>
      </c>
      <c r="B15" s="227" t="s">
        <v>41</v>
      </c>
      <c r="C15" s="24">
        <v>0</v>
      </c>
      <c r="D15" s="24">
        <v>0</v>
      </c>
      <c r="E15" s="24">
        <v>0</v>
      </c>
    </row>
    <row r="16" spans="1:5" ht="18" customHeight="1">
      <c r="A16" s="227">
        <v>5</v>
      </c>
      <c r="B16" s="227" t="s">
        <v>42</v>
      </c>
      <c r="C16" s="24">
        <v>0</v>
      </c>
      <c r="D16" s="241">
        <f>D13+D15</f>
        <v>31936</v>
      </c>
      <c r="E16" s="241">
        <f>E13</f>
        <v>8460</v>
      </c>
    </row>
    <row r="17" spans="1:5">
      <c r="A17" s="27"/>
      <c r="C17" s="28"/>
      <c r="E17" s="28"/>
    </row>
    <row r="18" spans="1:5" ht="45.75" customHeight="1">
      <c r="B18" s="511" t="s">
        <v>1128</v>
      </c>
      <c r="C18" s="511"/>
      <c r="D18" s="511"/>
      <c r="E18" s="511"/>
    </row>
    <row r="106" spans="1:1">
      <c r="A106" s="16" t="s">
        <v>17</v>
      </c>
    </row>
  </sheetData>
  <sheetProtection selectLockedCells="1" selectUnlockedCells="1"/>
  <mergeCells count="2">
    <mergeCell ref="A2:E2"/>
    <mergeCell ref="B18:E18"/>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80.xml><?xml version="1.0" encoding="utf-8"?>
<worksheet xmlns="http://schemas.openxmlformats.org/spreadsheetml/2006/main" xmlns:r="http://schemas.openxmlformats.org/officeDocument/2006/relationships">
  <sheetPr>
    <tabColor rgb="FF7030A0"/>
  </sheetPr>
  <dimension ref="A2:E107"/>
  <sheetViews>
    <sheetView zoomScale="120" zoomScaleNormal="120" workbookViewId="0">
      <selection activeCell="A6" sqref="A6:XFD10"/>
    </sheetView>
  </sheetViews>
  <sheetFormatPr defaultColWidth="10.75" defaultRowHeight="13.5"/>
  <cols>
    <col min="1" max="1" width="5.625" style="198" customWidth="1"/>
    <col min="2" max="2" width="12.625" style="198" customWidth="1"/>
    <col min="3" max="16384" width="10.75" style="198"/>
  </cols>
  <sheetData>
    <row r="2" spans="1:5" ht="12.95" customHeight="1">
      <c r="A2" s="521" t="s">
        <v>1103</v>
      </c>
      <c r="B2" s="521"/>
      <c r="C2" s="521"/>
      <c r="D2" s="521"/>
      <c r="E2" s="521"/>
    </row>
    <row r="3" spans="1:5">
      <c r="E3" s="426" t="s">
        <v>0</v>
      </c>
    </row>
    <row r="4" spans="1:5" ht="39" customHeight="1">
      <c r="A4" s="65" t="s">
        <v>1</v>
      </c>
      <c r="B4" s="65" t="s">
        <v>2</v>
      </c>
      <c r="C4" s="65" t="s">
        <v>4</v>
      </c>
      <c r="D4" s="66" t="s">
        <v>5</v>
      </c>
      <c r="E4" s="257" t="s">
        <v>6</v>
      </c>
    </row>
    <row r="5" spans="1:5" s="453" customFormat="1" ht="11.25">
      <c r="A5" s="423">
        <v>1</v>
      </c>
      <c r="B5" s="423">
        <v>2</v>
      </c>
      <c r="C5" s="423">
        <v>3</v>
      </c>
      <c r="D5" s="444">
        <v>4</v>
      </c>
      <c r="E5" s="418">
        <v>5</v>
      </c>
    </row>
    <row r="6" spans="1:5" ht="18" customHeight="1">
      <c r="A6" s="150">
        <v>1</v>
      </c>
      <c r="B6" s="150" t="s">
        <v>801</v>
      </c>
      <c r="C6" s="348">
        <v>325344</v>
      </c>
      <c r="D6" s="348">
        <v>134416</v>
      </c>
      <c r="E6" s="348">
        <v>16</v>
      </c>
    </row>
    <row r="7" spans="1:5" ht="18" customHeight="1">
      <c r="A7" s="150">
        <v>2</v>
      </c>
      <c r="B7" s="150" t="s">
        <v>802</v>
      </c>
      <c r="C7" s="348">
        <v>596</v>
      </c>
      <c r="D7" s="348">
        <v>262</v>
      </c>
      <c r="E7" s="348">
        <v>152</v>
      </c>
    </row>
    <row r="8" spans="1:5" ht="18" customHeight="1">
      <c r="A8" s="150">
        <v>3</v>
      </c>
      <c r="B8" s="150" t="s">
        <v>428</v>
      </c>
      <c r="C8" s="206">
        <v>0</v>
      </c>
      <c r="D8" s="206">
        <v>0</v>
      </c>
      <c r="E8" s="206">
        <v>0</v>
      </c>
    </row>
    <row r="9" spans="1:5" ht="18" customHeight="1">
      <c r="A9" s="150">
        <v>4</v>
      </c>
      <c r="B9" s="150" t="s">
        <v>430</v>
      </c>
      <c r="C9" s="206">
        <v>0</v>
      </c>
      <c r="D9" s="206">
        <v>0</v>
      </c>
      <c r="E9" s="206">
        <v>0</v>
      </c>
    </row>
    <row r="10" spans="1:5" ht="18" customHeight="1">
      <c r="A10" s="150">
        <v>5</v>
      </c>
      <c r="B10" s="150" t="s">
        <v>335</v>
      </c>
      <c r="C10" s="348">
        <v>325940</v>
      </c>
      <c r="D10" s="348">
        <v>134678</v>
      </c>
      <c r="E10" s="348">
        <f>SUM(E6:E9)</f>
        <v>168</v>
      </c>
    </row>
    <row r="107" spans="1:1">
      <c r="A107" s="120" t="s">
        <v>17</v>
      </c>
    </row>
  </sheetData>
  <sheetProtection selectLockedCells="1" selectUnlockedCells="1"/>
  <mergeCells count="1">
    <mergeCell ref="A2:E2"/>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81.xml><?xml version="1.0" encoding="utf-8"?>
<worksheet xmlns="http://schemas.openxmlformats.org/spreadsheetml/2006/main" xmlns:r="http://schemas.openxmlformats.org/officeDocument/2006/relationships">
  <sheetPr>
    <tabColor rgb="FF7030A0"/>
  </sheetPr>
  <dimension ref="A2:I105"/>
  <sheetViews>
    <sheetView workbookViewId="0">
      <selection sqref="A1:I14"/>
    </sheetView>
  </sheetViews>
  <sheetFormatPr defaultColWidth="10.75" defaultRowHeight="13.5"/>
  <cols>
    <col min="1" max="1" width="5.25" style="198" customWidth="1"/>
    <col min="2" max="2" width="26.125" style="198" customWidth="1"/>
    <col min="3" max="16384" width="10.75" style="198"/>
  </cols>
  <sheetData>
    <row r="2" spans="1:9">
      <c r="A2" s="117" t="s">
        <v>1104</v>
      </c>
      <c r="B2" s="217"/>
      <c r="C2" s="217"/>
      <c r="D2" s="217"/>
      <c r="E2" s="217"/>
    </row>
    <row r="3" spans="1:9">
      <c r="H3" s="29"/>
      <c r="I3" s="426" t="s">
        <v>0</v>
      </c>
    </row>
    <row r="4" spans="1:9" ht="23.25" customHeight="1">
      <c r="A4" s="553" t="s">
        <v>1</v>
      </c>
      <c r="B4" s="553" t="s">
        <v>2</v>
      </c>
      <c r="C4" s="553" t="s">
        <v>3</v>
      </c>
      <c r="D4" s="553" t="s">
        <v>4</v>
      </c>
      <c r="E4" s="553"/>
      <c r="F4" s="553" t="s">
        <v>5</v>
      </c>
      <c r="G4" s="553"/>
      <c r="H4" s="553" t="s">
        <v>6</v>
      </c>
      <c r="I4" s="553"/>
    </row>
    <row r="5" spans="1:9" ht="46.5" customHeight="1">
      <c r="A5" s="553"/>
      <c r="B5" s="553"/>
      <c r="C5" s="553"/>
      <c r="D5" s="83" t="s">
        <v>546</v>
      </c>
      <c r="E5" s="83" t="s">
        <v>547</v>
      </c>
      <c r="F5" s="83" t="s">
        <v>546</v>
      </c>
      <c r="G5" s="83" t="s">
        <v>547</v>
      </c>
      <c r="H5" s="83" t="s">
        <v>546</v>
      </c>
      <c r="I5" s="83" t="s">
        <v>547</v>
      </c>
    </row>
    <row r="6" spans="1:9" s="453" customFormat="1" ht="11.25">
      <c r="A6" s="420">
        <v>1</v>
      </c>
      <c r="B6" s="420">
        <v>2</v>
      </c>
      <c r="C6" s="420">
        <v>3</v>
      </c>
      <c r="D6" s="420">
        <v>4</v>
      </c>
      <c r="E6" s="420">
        <v>5</v>
      </c>
      <c r="F6" s="420">
        <v>6</v>
      </c>
      <c r="G6" s="420">
        <v>7</v>
      </c>
      <c r="H6" s="420">
        <v>8</v>
      </c>
      <c r="I6" s="420">
        <v>9</v>
      </c>
    </row>
    <row r="7" spans="1:9" ht="21.75" customHeight="1">
      <c r="A7" s="222">
        <v>1</v>
      </c>
      <c r="B7" s="227" t="s">
        <v>469</v>
      </c>
      <c r="C7" s="148"/>
      <c r="D7" s="316" t="s">
        <v>32</v>
      </c>
      <c r="E7" s="373" t="s">
        <v>32</v>
      </c>
      <c r="F7" s="373" t="s">
        <v>32</v>
      </c>
      <c r="G7" s="373" t="s">
        <v>32</v>
      </c>
      <c r="H7" s="373" t="s">
        <v>32</v>
      </c>
      <c r="I7" s="373" t="s">
        <v>32</v>
      </c>
    </row>
    <row r="8" spans="1:9" ht="34.5" customHeight="1">
      <c r="A8" s="222">
        <v>2</v>
      </c>
      <c r="B8" s="227" t="s">
        <v>472</v>
      </c>
      <c r="C8" s="148"/>
      <c r="D8" s="316" t="s">
        <v>32</v>
      </c>
      <c r="E8" s="373" t="s">
        <v>32</v>
      </c>
      <c r="F8" s="373" t="s">
        <v>32</v>
      </c>
      <c r="G8" s="373" t="s">
        <v>32</v>
      </c>
      <c r="H8" s="373" t="s">
        <v>32</v>
      </c>
      <c r="I8" s="373" t="s">
        <v>32</v>
      </c>
    </row>
    <row r="9" spans="1:9" ht="33.75" customHeight="1">
      <c r="A9" s="222">
        <v>3</v>
      </c>
      <c r="B9" s="227" t="s">
        <v>473</v>
      </c>
      <c r="C9" s="148"/>
      <c r="D9" s="316" t="s">
        <v>32</v>
      </c>
      <c r="E9" s="373" t="s">
        <v>32</v>
      </c>
      <c r="F9" s="373" t="s">
        <v>32</v>
      </c>
      <c r="G9" s="373" t="s">
        <v>32</v>
      </c>
      <c r="H9" s="373" t="s">
        <v>32</v>
      </c>
      <c r="I9" s="373" t="s">
        <v>32</v>
      </c>
    </row>
    <row r="10" spans="1:9" ht="21" customHeight="1">
      <c r="A10" s="222">
        <v>4</v>
      </c>
      <c r="B10" s="227" t="s">
        <v>475</v>
      </c>
      <c r="C10" s="148"/>
      <c r="D10" s="316" t="s">
        <v>32</v>
      </c>
      <c r="E10" s="373" t="s">
        <v>32</v>
      </c>
      <c r="F10" s="373" t="s">
        <v>32</v>
      </c>
      <c r="G10" s="373" t="s">
        <v>32</v>
      </c>
      <c r="H10" s="373" t="s">
        <v>32</v>
      </c>
      <c r="I10" s="373" t="s">
        <v>32</v>
      </c>
    </row>
    <row r="11" spans="1:9" ht="20.25" customHeight="1">
      <c r="A11" s="222">
        <v>5</v>
      </c>
      <c r="B11" s="227" t="s">
        <v>420</v>
      </c>
      <c r="C11" s="148"/>
      <c r="D11" s="316" t="s">
        <v>32</v>
      </c>
      <c r="E11" s="373" t="s">
        <v>32</v>
      </c>
      <c r="F11" s="373" t="s">
        <v>32</v>
      </c>
      <c r="G11" s="373" t="s">
        <v>32</v>
      </c>
      <c r="H11" s="373" t="s">
        <v>32</v>
      </c>
      <c r="I11" s="373" t="s">
        <v>32</v>
      </c>
    </row>
    <row r="12" spans="1:9" ht="64.5" customHeight="1">
      <c r="A12" s="222">
        <v>6</v>
      </c>
      <c r="B12" s="227" t="s">
        <v>548</v>
      </c>
      <c r="C12" s="148"/>
      <c r="D12" s="353">
        <v>287258</v>
      </c>
      <c r="E12" s="353">
        <v>239790</v>
      </c>
      <c r="F12" s="353">
        <v>339218</v>
      </c>
      <c r="G12" s="353">
        <v>303684</v>
      </c>
      <c r="H12" s="353">
        <v>450151</v>
      </c>
      <c r="I12" s="353">
        <v>354337</v>
      </c>
    </row>
    <row r="13" spans="1:9" ht="21.75" customHeight="1">
      <c r="A13" s="222">
        <v>7</v>
      </c>
      <c r="B13" s="227" t="s">
        <v>335</v>
      </c>
      <c r="C13" s="222"/>
      <c r="D13" s="353">
        <v>287258</v>
      </c>
      <c r="E13" s="353">
        <v>239790</v>
      </c>
      <c r="F13" s="353">
        <v>339218</v>
      </c>
      <c r="G13" s="353">
        <v>303684</v>
      </c>
      <c r="H13" s="353">
        <v>450151</v>
      </c>
      <c r="I13" s="353">
        <v>354337</v>
      </c>
    </row>
    <row r="14" spans="1:9" ht="44.25" customHeight="1"/>
    <row r="105" spans="1:1">
      <c r="A105" s="120" t="s">
        <v>17</v>
      </c>
    </row>
  </sheetData>
  <sheetProtection selectLockedCells="1" selectUnlockedCells="1"/>
  <mergeCells count="6">
    <mergeCell ref="H4:I4"/>
    <mergeCell ref="A4:A5"/>
    <mergeCell ref="B4:B5"/>
    <mergeCell ref="C4:C5"/>
    <mergeCell ref="D4:E4"/>
    <mergeCell ref="F4:G4"/>
  </mergeCells>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82.xml><?xml version="1.0" encoding="utf-8"?>
<worksheet xmlns="http://schemas.openxmlformats.org/spreadsheetml/2006/main" xmlns:r="http://schemas.openxmlformats.org/officeDocument/2006/relationships">
  <sheetPr>
    <tabColor rgb="FF7030A0"/>
  </sheetPr>
  <dimension ref="A1:H103"/>
  <sheetViews>
    <sheetView workbookViewId="0">
      <selection sqref="A1:H72"/>
    </sheetView>
  </sheetViews>
  <sheetFormatPr defaultColWidth="10.75" defaultRowHeight="13.5"/>
  <cols>
    <col min="1" max="1" width="6.5" style="133" customWidth="1"/>
    <col min="2" max="2" width="37.375" style="133" customWidth="1"/>
    <col min="3" max="3" width="14.75" style="133" customWidth="1"/>
    <col min="4" max="4" width="15.25" style="133" customWidth="1"/>
    <col min="5" max="5" width="14.875" style="133" customWidth="1"/>
    <col min="6" max="6" width="15.625" style="133" customWidth="1"/>
    <col min="7" max="7" width="12.75" style="133" customWidth="1"/>
    <col min="8" max="8" width="14.125" style="133" customWidth="1"/>
    <col min="9" max="16384" width="10.75" style="133"/>
  </cols>
  <sheetData>
    <row r="1" spans="1:8" ht="14.25" customHeight="1">
      <c r="A1" s="2"/>
      <c r="B1" s="314" t="s">
        <v>27</v>
      </c>
      <c r="C1" s="2"/>
      <c r="D1" s="2"/>
      <c r="E1" s="2"/>
      <c r="F1" s="2"/>
      <c r="G1" s="2"/>
      <c r="H1" s="2"/>
    </row>
    <row r="2" spans="1:8" ht="13.5" customHeight="1">
      <c r="A2" s="556" t="s">
        <v>1105</v>
      </c>
      <c r="B2" s="556"/>
      <c r="C2" s="556"/>
      <c r="D2" s="556"/>
      <c r="E2" s="556"/>
      <c r="F2" s="556"/>
      <c r="G2" s="313"/>
      <c r="H2" s="313"/>
    </row>
    <row r="3" spans="1:8" ht="18.75" customHeight="1">
      <c r="A3" s="2"/>
      <c r="B3" s="2"/>
      <c r="C3" s="2"/>
      <c r="D3" s="2"/>
      <c r="E3" s="2"/>
      <c r="F3" s="2"/>
      <c r="G3" s="2"/>
      <c r="H3" s="2"/>
    </row>
    <row r="4" spans="1:8" ht="1.5" hidden="1" customHeight="1">
      <c r="A4" s="2"/>
      <c r="B4" s="2"/>
      <c r="C4" s="2"/>
      <c r="D4" s="2"/>
      <c r="E4" s="2"/>
      <c r="F4" s="2"/>
      <c r="G4" s="2"/>
      <c r="H4" s="2"/>
    </row>
    <row r="5" spans="1:8" ht="21.75" customHeight="1">
      <c r="A5" s="524" t="s">
        <v>1106</v>
      </c>
      <c r="B5" s="524"/>
      <c r="C5" s="524"/>
      <c r="D5" s="524"/>
      <c r="E5" s="524"/>
      <c r="F5" s="524"/>
      <c r="G5" s="310"/>
      <c r="H5" s="310"/>
    </row>
    <row r="6" spans="1:8" ht="21" customHeight="1">
      <c r="A6" s="2"/>
      <c r="B6" s="2"/>
      <c r="C6" s="2"/>
      <c r="D6" s="2"/>
      <c r="E6" s="2"/>
      <c r="G6" s="312"/>
      <c r="H6" s="484" t="s">
        <v>0</v>
      </c>
    </row>
    <row r="7" spans="1:8" ht="13.5" customHeight="1">
      <c r="A7" s="557" t="s">
        <v>1</v>
      </c>
      <c r="B7" s="557" t="s">
        <v>2</v>
      </c>
      <c r="C7" s="557" t="s">
        <v>4</v>
      </c>
      <c r="D7" s="557"/>
      <c r="E7" s="557" t="s">
        <v>5</v>
      </c>
      <c r="F7" s="557"/>
      <c r="G7" s="557" t="s">
        <v>6</v>
      </c>
      <c r="H7" s="557"/>
    </row>
    <row r="8" spans="1:8" ht="35.25" customHeight="1">
      <c r="A8" s="557"/>
      <c r="B8" s="557"/>
      <c r="C8" s="321" t="s">
        <v>979</v>
      </c>
      <c r="D8" s="321" t="s">
        <v>978</v>
      </c>
      <c r="E8" s="321" t="s">
        <v>979</v>
      </c>
      <c r="F8" s="321" t="s">
        <v>978</v>
      </c>
      <c r="G8" s="321" t="s">
        <v>979</v>
      </c>
      <c r="H8" s="321" t="s">
        <v>978</v>
      </c>
    </row>
    <row r="9" spans="1:8" s="458" customFormat="1" ht="18" customHeight="1">
      <c r="A9" s="418">
        <v>1</v>
      </c>
      <c r="B9" s="418">
        <v>2</v>
      </c>
      <c r="C9" s="418">
        <v>3</v>
      </c>
      <c r="D9" s="418">
        <v>4</v>
      </c>
      <c r="E9" s="418">
        <v>5</v>
      </c>
      <c r="F9" s="418">
        <v>6</v>
      </c>
      <c r="G9" s="418">
        <v>5</v>
      </c>
      <c r="H9" s="418">
        <v>6</v>
      </c>
    </row>
    <row r="10" spans="1:8" ht="13.5" customHeight="1">
      <c r="A10" s="327"/>
      <c r="B10" s="327" t="s">
        <v>977</v>
      </c>
      <c r="C10" s="327"/>
      <c r="D10" s="327"/>
      <c r="E10" s="327"/>
      <c r="F10" s="327"/>
      <c r="G10" s="327"/>
      <c r="H10" s="327"/>
    </row>
    <row r="11" spans="1:8">
      <c r="A11" s="327">
        <v>1</v>
      </c>
      <c r="B11" s="327" t="s">
        <v>976</v>
      </c>
      <c r="C11" s="353">
        <v>665005.49916999997</v>
      </c>
      <c r="D11" s="353">
        <v>665005.49916999997</v>
      </c>
      <c r="E11" s="353">
        <v>232924</v>
      </c>
      <c r="F11" s="353">
        <v>232924</v>
      </c>
      <c r="G11" s="353">
        <v>231240</v>
      </c>
      <c r="H11" s="353">
        <v>231240</v>
      </c>
    </row>
    <row r="12" spans="1:8" ht="13.5" customHeight="1">
      <c r="A12" s="354" t="s">
        <v>33</v>
      </c>
      <c r="B12" s="327" t="s">
        <v>975</v>
      </c>
      <c r="C12" s="353">
        <v>27572</v>
      </c>
      <c r="D12" s="353">
        <v>27572</v>
      </c>
      <c r="E12" s="353">
        <v>27811</v>
      </c>
      <c r="F12" s="353">
        <v>27811</v>
      </c>
      <c r="G12" s="353">
        <v>16654</v>
      </c>
      <c r="H12" s="353">
        <v>16654</v>
      </c>
    </row>
    <row r="13" spans="1:8" ht="30.75" customHeight="1">
      <c r="A13" s="354" t="s">
        <v>35</v>
      </c>
      <c r="B13" s="327" t="s">
        <v>974</v>
      </c>
      <c r="C13" s="353">
        <v>15981</v>
      </c>
      <c r="D13" s="353">
        <v>15981</v>
      </c>
      <c r="E13" s="353">
        <v>16627</v>
      </c>
      <c r="F13" s="353">
        <v>16627</v>
      </c>
      <c r="G13" s="353">
        <v>49721</v>
      </c>
      <c r="H13" s="353">
        <v>49721</v>
      </c>
    </row>
    <row r="14" spans="1:8" ht="29.25" customHeight="1">
      <c r="A14" s="354" t="s">
        <v>384</v>
      </c>
      <c r="B14" s="327" t="s">
        <v>973</v>
      </c>
      <c r="C14" s="353">
        <v>13770</v>
      </c>
      <c r="D14" s="353">
        <v>13770</v>
      </c>
      <c r="E14" s="353">
        <v>9447</v>
      </c>
      <c r="F14" s="353">
        <v>9447</v>
      </c>
      <c r="G14" s="353">
        <v>6268</v>
      </c>
      <c r="H14" s="353">
        <v>6268</v>
      </c>
    </row>
    <row r="15" spans="1:8" ht="36.75" customHeight="1">
      <c r="A15" s="354" t="s">
        <v>386</v>
      </c>
      <c r="B15" s="327" t="s">
        <v>972</v>
      </c>
      <c r="C15" s="353">
        <v>607682.49916999997</v>
      </c>
      <c r="D15" s="353">
        <v>607682.49916999997</v>
      </c>
      <c r="E15" s="353">
        <v>179039</v>
      </c>
      <c r="F15" s="353">
        <v>179039</v>
      </c>
      <c r="G15" s="353">
        <v>158597</v>
      </c>
      <c r="H15" s="353">
        <v>158597</v>
      </c>
    </row>
    <row r="16" spans="1:8">
      <c r="A16" s="327">
        <v>2</v>
      </c>
      <c r="B16" s="327" t="s">
        <v>971</v>
      </c>
      <c r="C16" s="206">
        <v>0</v>
      </c>
      <c r="D16" s="206">
        <v>0</v>
      </c>
      <c r="E16" s="353">
        <v>31936</v>
      </c>
      <c r="F16" s="353">
        <v>31936</v>
      </c>
      <c r="G16" s="353">
        <v>8460</v>
      </c>
      <c r="H16" s="206">
        <v>8460</v>
      </c>
    </row>
    <row r="17" spans="1:8" ht="13.5" customHeight="1">
      <c r="A17" s="354" t="s">
        <v>142</v>
      </c>
      <c r="B17" s="327" t="s">
        <v>970</v>
      </c>
      <c r="C17" s="206">
        <v>0</v>
      </c>
      <c r="D17" s="206">
        <v>0</v>
      </c>
      <c r="E17" s="206">
        <v>0</v>
      </c>
      <c r="F17" s="206">
        <v>0</v>
      </c>
      <c r="G17" s="206">
        <v>0</v>
      </c>
      <c r="H17" s="206">
        <v>0</v>
      </c>
    </row>
    <row r="18" spans="1:8" ht="30.75" customHeight="1">
      <c r="A18" s="354" t="s">
        <v>141</v>
      </c>
      <c r="B18" s="327" t="s">
        <v>969</v>
      </c>
      <c r="C18" s="206">
        <v>0</v>
      </c>
      <c r="D18" s="206">
        <v>0</v>
      </c>
      <c r="E18" s="206">
        <v>0</v>
      </c>
      <c r="F18" s="206">
        <v>0</v>
      </c>
      <c r="G18" s="206">
        <v>0</v>
      </c>
      <c r="H18" s="206">
        <v>0</v>
      </c>
    </row>
    <row r="19" spans="1:8" ht="13.5" customHeight="1">
      <c r="A19" s="354" t="s">
        <v>371</v>
      </c>
      <c r="B19" s="327" t="s">
        <v>968</v>
      </c>
      <c r="C19" s="206">
        <v>0</v>
      </c>
      <c r="D19" s="206">
        <v>0</v>
      </c>
      <c r="E19" s="353">
        <v>31936</v>
      </c>
      <c r="F19" s="206">
        <v>0</v>
      </c>
      <c r="G19" s="353">
        <v>8460</v>
      </c>
      <c r="H19" s="206">
        <v>0</v>
      </c>
    </row>
    <row r="20" spans="1:8">
      <c r="A20" s="327">
        <v>3</v>
      </c>
      <c r="B20" s="327" t="s">
        <v>967</v>
      </c>
      <c r="C20" s="353">
        <v>979530</v>
      </c>
      <c r="D20" s="353">
        <v>979530</v>
      </c>
      <c r="E20" s="353">
        <v>1050675</v>
      </c>
      <c r="F20" s="353">
        <v>1050675</v>
      </c>
      <c r="G20" s="353">
        <v>548469</v>
      </c>
      <c r="H20" s="353">
        <v>548469</v>
      </c>
    </row>
    <row r="21" spans="1:8" ht="33.75" customHeight="1">
      <c r="A21" s="354" t="s">
        <v>22</v>
      </c>
      <c r="B21" s="327" t="s">
        <v>966</v>
      </c>
      <c r="C21" s="206">
        <v>0</v>
      </c>
      <c r="D21" s="206">
        <v>0</v>
      </c>
      <c r="E21" s="206">
        <v>0</v>
      </c>
      <c r="F21" s="206">
        <v>0</v>
      </c>
      <c r="G21" s="206">
        <v>0</v>
      </c>
      <c r="H21" s="206">
        <v>0</v>
      </c>
    </row>
    <row r="22" spans="1:8">
      <c r="A22" s="354" t="s">
        <v>24</v>
      </c>
      <c r="B22" s="327" t="s">
        <v>965</v>
      </c>
      <c r="C22" s="353">
        <v>234082.64228</v>
      </c>
      <c r="D22" s="353">
        <v>234082.64228</v>
      </c>
      <c r="E22" s="353">
        <v>140801</v>
      </c>
      <c r="F22" s="353">
        <v>140801</v>
      </c>
      <c r="G22" s="353">
        <v>109091</v>
      </c>
      <c r="H22" s="353">
        <v>109091</v>
      </c>
    </row>
    <row r="23" spans="1:8">
      <c r="A23" s="354" t="s">
        <v>398</v>
      </c>
      <c r="B23" s="327" t="s">
        <v>964</v>
      </c>
      <c r="C23" s="206">
        <v>0</v>
      </c>
      <c r="D23" s="206">
        <v>0</v>
      </c>
      <c r="E23" s="206">
        <v>0</v>
      </c>
      <c r="F23" s="206">
        <v>0</v>
      </c>
      <c r="G23" s="206">
        <v>0</v>
      </c>
      <c r="H23" s="206">
        <v>0</v>
      </c>
    </row>
    <row r="24" spans="1:8">
      <c r="A24" s="354" t="s">
        <v>399</v>
      </c>
      <c r="B24" s="327" t="s">
        <v>963</v>
      </c>
      <c r="C24" s="353">
        <v>18883.713829999993</v>
      </c>
      <c r="D24" s="353">
        <v>18883.713829999993</v>
      </c>
      <c r="E24" s="353">
        <v>14647</v>
      </c>
      <c r="F24" s="353">
        <v>14647</v>
      </c>
      <c r="G24" s="353">
        <v>132.9606</v>
      </c>
      <c r="H24" s="353">
        <v>132.9606</v>
      </c>
    </row>
    <row r="25" spans="1:8" ht="13.5" customHeight="1">
      <c r="A25" s="354" t="s">
        <v>400</v>
      </c>
      <c r="B25" s="327" t="s">
        <v>962</v>
      </c>
      <c r="C25" s="353">
        <v>113340.91636999999</v>
      </c>
      <c r="D25" s="353">
        <v>113340.91636999999</v>
      </c>
      <c r="E25" s="353">
        <v>183581</v>
      </c>
      <c r="F25" s="353">
        <v>183581</v>
      </c>
      <c r="G25" s="353">
        <v>221423</v>
      </c>
      <c r="H25" s="353">
        <v>221423</v>
      </c>
    </row>
    <row r="26" spans="1:8">
      <c r="A26" s="354" t="s">
        <v>961</v>
      </c>
      <c r="B26" s="327" t="s">
        <v>960</v>
      </c>
      <c r="C26" s="353">
        <v>318465.27839999972</v>
      </c>
      <c r="D26" s="353">
        <v>318465.27839999972</v>
      </c>
      <c r="E26" s="353">
        <v>475646</v>
      </c>
      <c r="F26" s="353">
        <v>475646</v>
      </c>
      <c r="G26" s="353">
        <v>171529</v>
      </c>
      <c r="H26" s="353">
        <v>171529</v>
      </c>
    </row>
    <row r="27" spans="1:8">
      <c r="A27" s="354" t="s">
        <v>959</v>
      </c>
      <c r="B27" s="327" t="s">
        <v>389</v>
      </c>
      <c r="C27" s="353">
        <v>294757.76096000033</v>
      </c>
      <c r="D27" s="353">
        <v>294757.76096000033</v>
      </c>
      <c r="E27" s="353">
        <v>236000</v>
      </c>
      <c r="F27" s="353">
        <v>236000</v>
      </c>
      <c r="G27" s="353">
        <v>46293</v>
      </c>
      <c r="H27" s="353">
        <v>46293</v>
      </c>
    </row>
    <row r="28" spans="1:8">
      <c r="A28" s="327">
        <v>4</v>
      </c>
      <c r="B28" s="327" t="s">
        <v>958</v>
      </c>
      <c r="C28" s="206">
        <v>0</v>
      </c>
      <c r="D28" s="206">
        <v>0</v>
      </c>
      <c r="E28" s="206">
        <v>0</v>
      </c>
      <c r="F28" s="206">
        <v>0</v>
      </c>
      <c r="G28" s="206">
        <v>0</v>
      </c>
      <c r="H28" s="206">
        <v>0</v>
      </c>
    </row>
    <row r="29" spans="1:8">
      <c r="A29" s="354" t="s">
        <v>138</v>
      </c>
      <c r="B29" s="327" t="s">
        <v>957</v>
      </c>
      <c r="C29" s="206">
        <v>0</v>
      </c>
      <c r="D29" s="206">
        <v>0</v>
      </c>
      <c r="E29" s="206">
        <v>0</v>
      </c>
      <c r="F29" s="206">
        <v>0</v>
      </c>
      <c r="G29" s="206">
        <v>0</v>
      </c>
      <c r="H29" s="206">
        <v>0</v>
      </c>
    </row>
    <row r="30" spans="1:8">
      <c r="A30" s="354" t="s">
        <v>136</v>
      </c>
      <c r="B30" s="327" t="s">
        <v>956</v>
      </c>
      <c r="C30" s="206">
        <v>0</v>
      </c>
      <c r="D30" s="206">
        <v>0</v>
      </c>
      <c r="E30" s="206">
        <v>0</v>
      </c>
      <c r="F30" s="206">
        <v>0</v>
      </c>
      <c r="G30" s="206">
        <v>0</v>
      </c>
      <c r="H30" s="206">
        <v>0</v>
      </c>
    </row>
    <row r="31" spans="1:8">
      <c r="A31" s="354" t="s">
        <v>955</v>
      </c>
      <c r="B31" s="327" t="s">
        <v>954</v>
      </c>
      <c r="C31" s="206">
        <v>0</v>
      </c>
      <c r="D31" s="206">
        <v>0</v>
      </c>
      <c r="E31" s="206">
        <v>0</v>
      </c>
      <c r="F31" s="206">
        <v>0</v>
      </c>
      <c r="G31" s="206">
        <v>0</v>
      </c>
      <c r="H31" s="206">
        <v>0</v>
      </c>
    </row>
    <row r="32" spans="1:8" ht="13.5" customHeight="1">
      <c r="A32" s="354" t="s">
        <v>953</v>
      </c>
      <c r="B32" s="327" t="s">
        <v>919</v>
      </c>
      <c r="C32" s="206">
        <v>0</v>
      </c>
      <c r="D32" s="206">
        <v>0</v>
      </c>
      <c r="E32" s="206">
        <v>0</v>
      </c>
      <c r="F32" s="206">
        <v>0</v>
      </c>
      <c r="G32" s="206">
        <v>0</v>
      </c>
      <c r="H32" s="206">
        <v>0</v>
      </c>
    </row>
    <row r="33" spans="1:8">
      <c r="A33" s="327">
        <v>5</v>
      </c>
      <c r="B33" s="327" t="s">
        <v>952</v>
      </c>
      <c r="C33" s="353">
        <v>114611</v>
      </c>
      <c r="D33" s="353">
        <v>114611</v>
      </c>
      <c r="E33" s="353">
        <v>4331</v>
      </c>
      <c r="F33" s="353">
        <v>4331</v>
      </c>
      <c r="G33" s="353">
        <v>17589</v>
      </c>
      <c r="H33" s="353">
        <v>17589</v>
      </c>
    </row>
    <row r="34" spans="1:8">
      <c r="A34" s="354" t="s">
        <v>951</v>
      </c>
      <c r="B34" s="327" t="s">
        <v>950</v>
      </c>
      <c r="C34" s="353">
        <v>6936</v>
      </c>
      <c r="D34" s="353">
        <v>6936</v>
      </c>
      <c r="E34" s="353">
        <v>2515</v>
      </c>
      <c r="F34" s="353">
        <v>2515</v>
      </c>
      <c r="G34" s="353">
        <v>855</v>
      </c>
      <c r="H34" s="353">
        <v>855</v>
      </c>
    </row>
    <row r="35" spans="1:8" ht="35.25" customHeight="1">
      <c r="A35" s="354" t="s">
        <v>949</v>
      </c>
      <c r="B35" s="327" t="s">
        <v>948</v>
      </c>
      <c r="C35" s="206">
        <v>0</v>
      </c>
      <c r="D35" s="206">
        <v>0</v>
      </c>
      <c r="E35" s="206">
        <v>0</v>
      </c>
      <c r="F35" s="206">
        <v>0</v>
      </c>
      <c r="G35" s="206">
        <v>0</v>
      </c>
      <c r="H35" s="206">
        <v>0</v>
      </c>
    </row>
    <row r="36" spans="1:8" ht="31.5" customHeight="1">
      <c r="A36" s="354" t="s">
        <v>947</v>
      </c>
      <c r="B36" s="327" t="s">
        <v>946</v>
      </c>
      <c r="C36" s="206">
        <v>0</v>
      </c>
      <c r="D36" s="206">
        <v>0</v>
      </c>
      <c r="E36" s="206">
        <v>0</v>
      </c>
      <c r="F36" s="206">
        <v>0</v>
      </c>
      <c r="G36" s="206">
        <v>0</v>
      </c>
      <c r="H36" s="206">
        <v>0</v>
      </c>
    </row>
    <row r="37" spans="1:8" ht="30.75" customHeight="1">
      <c r="A37" s="354" t="s">
        <v>945</v>
      </c>
      <c r="B37" s="327" t="s">
        <v>944</v>
      </c>
      <c r="C37" s="353">
        <v>105767</v>
      </c>
      <c r="D37" s="353">
        <v>105767</v>
      </c>
      <c r="E37" s="206">
        <v>0</v>
      </c>
      <c r="F37" s="206">
        <v>0</v>
      </c>
      <c r="G37" s="206">
        <v>0</v>
      </c>
      <c r="H37" s="206">
        <v>0</v>
      </c>
    </row>
    <row r="38" spans="1:8" ht="18" customHeight="1">
      <c r="A38" s="354" t="s">
        <v>943</v>
      </c>
      <c r="B38" s="327" t="s">
        <v>942</v>
      </c>
      <c r="C38" s="353">
        <v>1327</v>
      </c>
      <c r="D38" s="353">
        <v>1327</v>
      </c>
      <c r="E38" s="353">
        <v>1326</v>
      </c>
      <c r="F38" s="353">
        <v>1326</v>
      </c>
      <c r="G38" s="353">
        <v>16624</v>
      </c>
      <c r="H38" s="353">
        <v>16624</v>
      </c>
    </row>
    <row r="39" spans="1:8">
      <c r="A39" s="354" t="s">
        <v>941</v>
      </c>
      <c r="B39" s="327" t="s">
        <v>940</v>
      </c>
      <c r="C39" s="353">
        <v>581</v>
      </c>
      <c r="D39" s="353">
        <v>581</v>
      </c>
      <c r="E39" s="353">
        <v>490</v>
      </c>
      <c r="F39" s="353">
        <v>490</v>
      </c>
      <c r="G39" s="353">
        <v>110</v>
      </c>
      <c r="H39" s="353">
        <v>110</v>
      </c>
    </row>
    <row r="40" spans="1:8" ht="32.25" customHeight="1">
      <c r="A40" s="327">
        <v>6</v>
      </c>
      <c r="B40" s="327" t="s">
        <v>939</v>
      </c>
      <c r="C40" s="353">
        <v>1759146.49917</v>
      </c>
      <c r="D40" s="353">
        <v>1759146.49917</v>
      </c>
      <c r="E40" s="353">
        <v>1319866</v>
      </c>
      <c r="F40" s="353">
        <v>1319866</v>
      </c>
      <c r="G40" s="353">
        <v>805758</v>
      </c>
      <c r="H40" s="353">
        <v>805758</v>
      </c>
    </row>
    <row r="41" spans="1:8">
      <c r="A41" s="327"/>
      <c r="B41" s="327" t="s">
        <v>938</v>
      </c>
      <c r="C41" s="206"/>
      <c r="D41" s="206">
        <v>0</v>
      </c>
      <c r="E41" s="206"/>
      <c r="F41" s="206">
        <v>0</v>
      </c>
      <c r="G41" s="206"/>
      <c r="H41" s="206">
        <v>0</v>
      </c>
    </row>
    <row r="42" spans="1:8">
      <c r="A42" s="327">
        <v>7</v>
      </c>
      <c r="B42" s="327" t="s">
        <v>937</v>
      </c>
      <c r="C42" s="353">
        <v>305646</v>
      </c>
      <c r="D42" s="353">
        <v>305646</v>
      </c>
      <c r="E42" s="353">
        <v>478883</v>
      </c>
      <c r="F42" s="353">
        <v>478883</v>
      </c>
      <c r="G42" s="353">
        <v>355314</v>
      </c>
      <c r="H42" s="353">
        <v>355314</v>
      </c>
    </row>
    <row r="43" spans="1:8" ht="28.5" customHeight="1">
      <c r="A43" s="354" t="s">
        <v>936</v>
      </c>
      <c r="B43" s="327" t="s">
        <v>935</v>
      </c>
      <c r="C43" s="353">
        <v>65856.014289999992</v>
      </c>
      <c r="D43" s="353">
        <v>65856.014289999992</v>
      </c>
      <c r="E43" s="353">
        <v>175199</v>
      </c>
      <c r="F43" s="353">
        <v>175199</v>
      </c>
      <c r="G43" s="353">
        <v>976.43011999999999</v>
      </c>
      <c r="H43" s="353">
        <v>976.43011999999999</v>
      </c>
    </row>
    <row r="44" spans="1:8" ht="13.5" customHeight="1">
      <c r="A44" s="354" t="s">
        <v>933</v>
      </c>
      <c r="B44" s="327" t="s">
        <v>934</v>
      </c>
      <c r="C44" s="206">
        <v>0</v>
      </c>
      <c r="D44" s="206">
        <v>0</v>
      </c>
      <c r="E44" s="206">
        <v>0</v>
      </c>
      <c r="F44" s="206">
        <v>0</v>
      </c>
      <c r="G44" s="206">
        <v>0</v>
      </c>
      <c r="H44" s="206">
        <v>0</v>
      </c>
    </row>
    <row r="45" spans="1:8" ht="33" customHeight="1">
      <c r="A45" s="354" t="s">
        <v>933</v>
      </c>
      <c r="B45" s="327" t="s">
        <v>932</v>
      </c>
      <c r="C45" s="206">
        <v>0</v>
      </c>
      <c r="D45" s="206">
        <v>0</v>
      </c>
      <c r="E45" s="206">
        <v>0</v>
      </c>
      <c r="F45" s="206">
        <v>0</v>
      </c>
      <c r="G45" s="206">
        <v>0</v>
      </c>
      <c r="H45" s="206">
        <v>0</v>
      </c>
    </row>
    <row r="46" spans="1:8">
      <c r="A46" s="354" t="s">
        <v>931</v>
      </c>
      <c r="B46" s="327" t="s">
        <v>930</v>
      </c>
      <c r="C46" s="353">
        <v>239790</v>
      </c>
      <c r="D46" s="353">
        <v>239790</v>
      </c>
      <c r="E46" s="353">
        <v>303684</v>
      </c>
      <c r="F46" s="353">
        <v>303684</v>
      </c>
      <c r="G46" s="353">
        <v>354337.47655000002</v>
      </c>
      <c r="H46" s="353">
        <v>354337.47655000002</v>
      </c>
    </row>
    <row r="47" spans="1:8">
      <c r="A47" s="354" t="s">
        <v>929</v>
      </c>
      <c r="B47" s="327" t="s">
        <v>928</v>
      </c>
      <c r="C47" s="206">
        <v>0</v>
      </c>
      <c r="D47" s="206">
        <v>0</v>
      </c>
      <c r="E47" s="206">
        <v>0</v>
      </c>
      <c r="F47" s="206">
        <v>0</v>
      </c>
      <c r="G47" s="206">
        <v>0</v>
      </c>
      <c r="H47" s="206">
        <v>0</v>
      </c>
    </row>
    <row r="48" spans="1:8">
      <c r="A48" s="327">
        <v>8</v>
      </c>
      <c r="B48" s="327" t="s">
        <v>632</v>
      </c>
      <c r="C48" s="353">
        <v>1112754</v>
      </c>
      <c r="D48" s="353">
        <v>1112754</v>
      </c>
      <c r="E48" s="353">
        <v>675792</v>
      </c>
      <c r="F48" s="353">
        <v>675792</v>
      </c>
      <c r="G48" s="353">
        <v>277466</v>
      </c>
      <c r="H48" s="353">
        <v>277466</v>
      </c>
    </row>
    <row r="49" spans="1:8">
      <c r="A49" s="354" t="s">
        <v>927</v>
      </c>
      <c r="B49" s="327" t="s">
        <v>926</v>
      </c>
      <c r="C49" s="353">
        <v>255</v>
      </c>
      <c r="D49" s="353">
        <v>255</v>
      </c>
      <c r="E49" s="353">
        <v>408</v>
      </c>
      <c r="F49" s="353">
        <v>408</v>
      </c>
      <c r="G49" s="353">
        <v>77</v>
      </c>
      <c r="H49" s="353">
        <v>77</v>
      </c>
    </row>
    <row r="50" spans="1:8">
      <c r="A50" s="354" t="s">
        <v>925</v>
      </c>
      <c r="B50" s="327" t="s">
        <v>924</v>
      </c>
      <c r="C50" s="353">
        <v>225111</v>
      </c>
      <c r="D50" s="353">
        <v>225111</v>
      </c>
      <c r="E50" s="353">
        <v>128062</v>
      </c>
      <c r="F50" s="353">
        <v>128062</v>
      </c>
      <c r="G50" s="353">
        <v>36739</v>
      </c>
      <c r="H50" s="353">
        <v>36739</v>
      </c>
    </row>
    <row r="51" spans="1:8">
      <c r="A51" s="354" t="s">
        <v>923</v>
      </c>
      <c r="B51" s="327" t="s">
        <v>922</v>
      </c>
      <c r="C51" s="353">
        <v>887388</v>
      </c>
      <c r="D51" s="353">
        <v>887388</v>
      </c>
      <c r="E51" s="353">
        <v>547322</v>
      </c>
      <c r="F51" s="353">
        <v>547322</v>
      </c>
      <c r="G51" s="353">
        <v>240650</v>
      </c>
      <c r="H51" s="353">
        <v>240650</v>
      </c>
    </row>
    <row r="52" spans="1:8">
      <c r="A52" s="327">
        <v>9</v>
      </c>
      <c r="B52" s="327" t="s">
        <v>921</v>
      </c>
      <c r="C52" s="206">
        <v>0</v>
      </c>
      <c r="D52" s="206">
        <v>0</v>
      </c>
      <c r="E52" s="206">
        <v>0</v>
      </c>
      <c r="F52" s="206">
        <v>0</v>
      </c>
      <c r="G52" s="206">
        <v>0</v>
      </c>
      <c r="H52" s="206">
        <v>0</v>
      </c>
    </row>
    <row r="53" spans="1:8">
      <c r="A53" s="354" t="s">
        <v>920</v>
      </c>
      <c r="B53" s="327" t="s">
        <v>919</v>
      </c>
      <c r="C53" s="206">
        <v>0</v>
      </c>
      <c r="D53" s="206">
        <v>0</v>
      </c>
      <c r="E53" s="206">
        <v>0</v>
      </c>
      <c r="F53" s="206">
        <v>0</v>
      </c>
      <c r="G53" s="206">
        <v>0</v>
      </c>
      <c r="H53" s="206">
        <v>0</v>
      </c>
    </row>
    <row r="54" spans="1:8">
      <c r="A54" s="354" t="s">
        <v>918</v>
      </c>
      <c r="B54" s="327" t="s">
        <v>917</v>
      </c>
      <c r="C54" s="206">
        <v>0</v>
      </c>
      <c r="D54" s="206">
        <v>0</v>
      </c>
      <c r="E54" s="206">
        <v>0</v>
      </c>
      <c r="F54" s="206">
        <v>0</v>
      </c>
      <c r="G54" s="206">
        <v>0</v>
      </c>
      <c r="H54" s="206">
        <v>0</v>
      </c>
    </row>
    <row r="55" spans="1:8">
      <c r="A55" s="354" t="s">
        <v>916</v>
      </c>
      <c r="B55" s="327" t="s">
        <v>915</v>
      </c>
      <c r="C55" s="206">
        <v>0</v>
      </c>
      <c r="D55" s="206">
        <v>0</v>
      </c>
      <c r="E55" s="206">
        <v>0</v>
      </c>
      <c r="F55" s="206">
        <v>0</v>
      </c>
      <c r="G55" s="206">
        <v>0</v>
      </c>
      <c r="H55" s="206">
        <v>0</v>
      </c>
    </row>
    <row r="56" spans="1:8">
      <c r="A56" s="354" t="s">
        <v>914</v>
      </c>
      <c r="B56" s="327" t="s">
        <v>913</v>
      </c>
      <c r="C56" s="206">
        <v>0</v>
      </c>
      <c r="D56" s="206">
        <v>0</v>
      </c>
      <c r="E56" s="206">
        <v>0</v>
      </c>
      <c r="F56" s="206">
        <v>0</v>
      </c>
      <c r="G56" s="206">
        <v>0</v>
      </c>
      <c r="H56" s="206">
        <v>0</v>
      </c>
    </row>
    <row r="57" spans="1:8">
      <c r="A57" s="354" t="s">
        <v>912</v>
      </c>
      <c r="B57" s="327" t="s">
        <v>911</v>
      </c>
      <c r="C57" s="206">
        <v>0</v>
      </c>
      <c r="D57" s="206">
        <v>0</v>
      </c>
      <c r="E57" s="206">
        <v>0</v>
      </c>
      <c r="F57" s="206">
        <v>0</v>
      </c>
      <c r="G57" s="206">
        <v>0</v>
      </c>
      <c r="H57" s="206">
        <v>0</v>
      </c>
    </row>
    <row r="58" spans="1:8">
      <c r="A58" s="354">
        <v>10</v>
      </c>
      <c r="B58" s="327" t="s">
        <v>910</v>
      </c>
      <c r="C58" s="206">
        <v>0</v>
      </c>
      <c r="D58" s="206">
        <v>0</v>
      </c>
      <c r="E58" s="206">
        <v>0</v>
      </c>
      <c r="F58" s="206">
        <v>0</v>
      </c>
      <c r="G58" s="206">
        <v>0</v>
      </c>
      <c r="H58" s="206">
        <v>0</v>
      </c>
    </row>
    <row r="59" spans="1:8">
      <c r="A59" s="354" t="s">
        <v>888</v>
      </c>
      <c r="B59" s="327" t="s">
        <v>909</v>
      </c>
      <c r="C59" s="206">
        <v>0</v>
      </c>
      <c r="D59" s="206">
        <v>0</v>
      </c>
      <c r="E59" s="206">
        <v>0</v>
      </c>
      <c r="F59" s="206">
        <v>0</v>
      </c>
      <c r="G59" s="206">
        <v>0</v>
      </c>
      <c r="H59" s="206">
        <v>0</v>
      </c>
    </row>
    <row r="60" spans="1:8" ht="35.25" customHeight="1">
      <c r="A60" s="354" t="s">
        <v>890</v>
      </c>
      <c r="B60" s="327" t="s">
        <v>908</v>
      </c>
      <c r="C60" s="206">
        <v>0</v>
      </c>
      <c r="D60" s="206">
        <v>0</v>
      </c>
      <c r="E60" s="206">
        <v>0</v>
      </c>
      <c r="F60" s="206">
        <v>0</v>
      </c>
      <c r="G60" s="206">
        <v>0</v>
      </c>
      <c r="H60" s="206">
        <v>0</v>
      </c>
    </row>
    <row r="61" spans="1:8">
      <c r="A61" s="354" t="s">
        <v>907</v>
      </c>
      <c r="B61" s="327" t="s">
        <v>906</v>
      </c>
      <c r="C61" s="206">
        <v>0</v>
      </c>
      <c r="D61" s="206">
        <v>0</v>
      </c>
      <c r="E61" s="206">
        <v>0</v>
      </c>
      <c r="F61" s="206">
        <v>0</v>
      </c>
      <c r="G61" s="206">
        <v>0</v>
      </c>
      <c r="H61" s="206">
        <v>0</v>
      </c>
    </row>
    <row r="62" spans="1:8" ht="30.75" customHeight="1">
      <c r="A62" s="354" t="s">
        <v>905</v>
      </c>
      <c r="B62" s="327" t="s">
        <v>904</v>
      </c>
      <c r="C62" s="206">
        <v>0</v>
      </c>
      <c r="D62" s="206">
        <v>0</v>
      </c>
      <c r="E62" s="206">
        <v>0</v>
      </c>
      <c r="F62" s="206">
        <v>0</v>
      </c>
      <c r="G62" s="206">
        <v>0</v>
      </c>
      <c r="H62" s="206">
        <v>0</v>
      </c>
    </row>
    <row r="63" spans="1:8">
      <c r="A63" s="354" t="s">
        <v>903</v>
      </c>
      <c r="B63" s="327" t="s">
        <v>902</v>
      </c>
      <c r="C63" s="206">
        <v>0</v>
      </c>
      <c r="D63" s="206">
        <v>0</v>
      </c>
      <c r="E63" s="206">
        <v>0</v>
      </c>
      <c r="F63" s="206">
        <v>0</v>
      </c>
      <c r="G63" s="206">
        <v>0</v>
      </c>
      <c r="H63" s="206">
        <v>0</v>
      </c>
    </row>
    <row r="64" spans="1:8">
      <c r="A64" s="327">
        <v>11</v>
      </c>
      <c r="B64" s="327" t="s">
        <v>901</v>
      </c>
      <c r="C64" s="353">
        <v>136860</v>
      </c>
      <c r="D64" s="353">
        <v>136860</v>
      </c>
      <c r="E64" s="353">
        <v>16258</v>
      </c>
      <c r="F64" s="353">
        <v>16258</v>
      </c>
      <c r="G64" s="353">
        <v>8961</v>
      </c>
      <c r="H64" s="353">
        <v>8961</v>
      </c>
    </row>
    <row r="65" spans="1:8" ht="18" customHeight="1">
      <c r="A65" s="354" t="s">
        <v>68</v>
      </c>
      <c r="B65" s="327" t="s">
        <v>900</v>
      </c>
      <c r="C65" s="353">
        <v>14021</v>
      </c>
      <c r="D65" s="353">
        <v>14021</v>
      </c>
      <c r="E65" s="353">
        <v>6286.2353199999998</v>
      </c>
      <c r="F65" s="353">
        <v>6286.2353199999998</v>
      </c>
      <c r="G65" s="353">
        <v>4772.9118399999998</v>
      </c>
      <c r="H65" s="353">
        <v>4772.9118399999998</v>
      </c>
    </row>
    <row r="66" spans="1:8" ht="31.5" customHeight="1">
      <c r="A66" s="354" t="s">
        <v>83</v>
      </c>
      <c r="B66" s="327" t="s">
        <v>899</v>
      </c>
      <c r="C66" s="353">
        <v>17060</v>
      </c>
      <c r="D66" s="353">
        <v>17060</v>
      </c>
      <c r="E66" s="353">
        <v>9956</v>
      </c>
      <c r="F66" s="353">
        <v>9956</v>
      </c>
      <c r="G66" s="353">
        <v>3419.8368</v>
      </c>
      <c r="H66" s="353">
        <v>3419.8368</v>
      </c>
    </row>
    <row r="67" spans="1:8" ht="39" customHeight="1">
      <c r="A67" s="354" t="s">
        <v>898</v>
      </c>
      <c r="B67" s="327" t="s">
        <v>897</v>
      </c>
      <c r="C67" s="353">
        <v>105779</v>
      </c>
      <c r="D67" s="353">
        <v>105779</v>
      </c>
      <c r="E67" s="353">
        <v>16</v>
      </c>
      <c r="F67" s="353">
        <v>16</v>
      </c>
      <c r="G67" s="353">
        <v>24</v>
      </c>
      <c r="H67" s="353">
        <v>24</v>
      </c>
    </row>
    <row r="68" spans="1:8">
      <c r="A68" s="354" t="s">
        <v>896</v>
      </c>
      <c r="B68" s="327" t="s">
        <v>895</v>
      </c>
      <c r="C68" s="206">
        <v>0</v>
      </c>
      <c r="D68" s="206">
        <v>0</v>
      </c>
      <c r="E68" s="206">
        <v>0</v>
      </c>
      <c r="F68" s="206">
        <v>0</v>
      </c>
      <c r="G68" s="206">
        <v>0</v>
      </c>
      <c r="H68" s="206">
        <v>0</v>
      </c>
    </row>
    <row r="69" spans="1:8">
      <c r="A69" s="354" t="s">
        <v>894</v>
      </c>
      <c r="B69" s="327" t="s">
        <v>893</v>
      </c>
      <c r="C69" s="206">
        <v>0</v>
      </c>
      <c r="D69" s="206">
        <v>0</v>
      </c>
      <c r="E69" s="206">
        <v>0</v>
      </c>
      <c r="F69" s="206">
        <v>0</v>
      </c>
      <c r="G69" s="353">
        <v>744</v>
      </c>
      <c r="H69" s="353">
        <v>744</v>
      </c>
    </row>
    <row r="70" spans="1:8">
      <c r="A70" s="327">
        <v>12</v>
      </c>
      <c r="B70" s="327" t="s">
        <v>490</v>
      </c>
      <c r="C70" s="353">
        <v>50464</v>
      </c>
      <c r="D70" s="353">
        <v>50464</v>
      </c>
      <c r="E70" s="206">
        <v>0</v>
      </c>
      <c r="F70" s="206">
        <v>0</v>
      </c>
      <c r="G70" s="206">
        <v>0</v>
      </c>
      <c r="H70" s="206">
        <v>0</v>
      </c>
    </row>
    <row r="71" spans="1:8" ht="36" customHeight="1">
      <c r="A71" s="327">
        <v>13</v>
      </c>
      <c r="B71" s="327" t="s">
        <v>892</v>
      </c>
      <c r="C71" s="353">
        <v>1605724</v>
      </c>
      <c r="D71" s="353">
        <v>1605724</v>
      </c>
      <c r="E71" s="353">
        <v>1170933</v>
      </c>
      <c r="F71" s="353">
        <v>1170933</v>
      </c>
      <c r="G71" s="353">
        <v>641741</v>
      </c>
      <c r="H71" s="353">
        <v>641741</v>
      </c>
    </row>
    <row r="72" spans="1:8">
      <c r="A72" s="2"/>
      <c r="B72" s="2"/>
      <c r="C72" s="2"/>
      <c r="D72" s="2"/>
      <c r="E72" s="2"/>
      <c r="F72" s="2"/>
      <c r="G72" s="2"/>
      <c r="H72" s="2"/>
    </row>
    <row r="73" spans="1:8">
      <c r="A73" s="2"/>
      <c r="B73" s="2"/>
      <c r="C73" s="2"/>
      <c r="D73" s="2"/>
      <c r="E73" s="2"/>
      <c r="F73" s="2"/>
      <c r="G73" s="2"/>
      <c r="H73" s="2"/>
    </row>
    <row r="103" spans="1:1">
      <c r="A103" s="22" t="s">
        <v>17</v>
      </c>
    </row>
  </sheetData>
  <sheetProtection selectLockedCells="1" selectUnlockedCells="1"/>
  <mergeCells count="7">
    <mergeCell ref="A2:F2"/>
    <mergeCell ref="E7:F7"/>
    <mergeCell ref="G7:H7"/>
    <mergeCell ref="A5:F5"/>
    <mergeCell ref="A7:A8"/>
    <mergeCell ref="B7:B8"/>
    <mergeCell ref="C7:D7"/>
  </mergeCells>
  <pageMargins left="0.78740157480314965" right="0.15748031496062992" top="0.19685039370078741" bottom="0.27559055118110237" header="0.15748031496062992" footer="0.19685039370078741"/>
  <pageSetup paperSize="9" scale="65" firstPageNumber="0" orientation="portrait" horizontalDpi="300" verticalDpi="300" r:id="rId1"/>
  <headerFooter alignWithMargins="0"/>
</worksheet>
</file>

<file path=xl/worksheets/sheet83.xml><?xml version="1.0" encoding="utf-8"?>
<worksheet xmlns="http://schemas.openxmlformats.org/spreadsheetml/2006/main" xmlns:r="http://schemas.openxmlformats.org/officeDocument/2006/relationships">
  <sheetPr>
    <tabColor rgb="FF7030A0"/>
  </sheetPr>
  <dimension ref="A1:H107"/>
  <sheetViews>
    <sheetView workbookViewId="0">
      <selection sqref="A1:H35"/>
    </sheetView>
  </sheetViews>
  <sheetFormatPr defaultColWidth="10.75" defaultRowHeight="12.75"/>
  <cols>
    <col min="1" max="1" width="6.25" style="1" customWidth="1"/>
    <col min="2" max="2" width="28.75" style="1" customWidth="1"/>
    <col min="3" max="3" width="14.875" style="1" customWidth="1"/>
    <col min="4" max="4" width="10" style="1" customWidth="1"/>
    <col min="5" max="5" width="7.875" style="1" customWidth="1"/>
    <col min="6" max="6" width="14.125" style="1" customWidth="1"/>
    <col min="7" max="7" width="9.125" style="1" customWidth="1"/>
    <col min="8" max="8" width="15.875" style="1" customWidth="1"/>
    <col min="9" max="16384" width="10.75" style="1"/>
  </cols>
  <sheetData>
    <row r="1" spans="1:8" ht="16.5" customHeight="1">
      <c r="B1" s="314" t="s">
        <v>27</v>
      </c>
    </row>
    <row r="2" spans="1:8" ht="12.75" customHeight="1">
      <c r="A2" s="558" t="s">
        <v>1107</v>
      </c>
      <c r="B2" s="558"/>
      <c r="C2" s="558"/>
      <c r="D2" s="558"/>
      <c r="E2" s="558"/>
      <c r="F2" s="558"/>
      <c r="G2" s="558"/>
      <c r="H2" s="558"/>
    </row>
    <row r="4" spans="1:8" ht="18.75" customHeight="1">
      <c r="A4" s="520" t="s">
        <v>1108</v>
      </c>
      <c r="B4" s="520"/>
      <c r="C4" s="520"/>
      <c r="D4" s="520"/>
      <c r="E4" s="520"/>
      <c r="F4" s="520"/>
      <c r="G4" s="520"/>
      <c r="H4" s="520"/>
    </row>
    <row r="5" spans="1:8" ht="22.5" customHeight="1">
      <c r="H5" s="426" t="s">
        <v>0</v>
      </c>
    </row>
    <row r="6" spans="1:8" ht="64.5" customHeight="1">
      <c r="A6" s="559" t="s">
        <v>1</v>
      </c>
      <c r="B6" s="559" t="s">
        <v>2</v>
      </c>
      <c r="C6" s="559" t="s">
        <v>980</v>
      </c>
      <c r="D6" s="559" t="s">
        <v>981</v>
      </c>
      <c r="E6" s="559" t="s">
        <v>982</v>
      </c>
      <c r="F6" s="559"/>
      <c r="G6" s="559" t="s">
        <v>983</v>
      </c>
      <c r="H6" s="559" t="s">
        <v>335</v>
      </c>
    </row>
    <row r="7" spans="1:8" ht="90.75" customHeight="1">
      <c r="A7" s="559"/>
      <c r="B7" s="559"/>
      <c r="C7" s="559"/>
      <c r="D7" s="559"/>
      <c r="E7" s="96" t="s">
        <v>984</v>
      </c>
      <c r="F7" s="96" t="s">
        <v>985</v>
      </c>
      <c r="G7" s="559"/>
      <c r="H7" s="559"/>
    </row>
    <row r="8" spans="1:8" s="36" customFormat="1" ht="11.25">
      <c r="A8" s="418">
        <v>1</v>
      </c>
      <c r="B8" s="418">
        <v>2</v>
      </c>
      <c r="C8" s="418">
        <v>3</v>
      </c>
      <c r="D8" s="418">
        <v>4</v>
      </c>
      <c r="E8" s="418">
        <v>5</v>
      </c>
      <c r="F8" s="418">
        <v>6</v>
      </c>
      <c r="G8" s="418">
        <v>7</v>
      </c>
      <c r="H8" s="418">
        <v>8</v>
      </c>
    </row>
    <row r="9" spans="1:8" ht="18.75" customHeight="1">
      <c r="A9" s="200"/>
      <c r="B9" s="200" t="s">
        <v>215</v>
      </c>
      <c r="C9" s="200"/>
      <c r="D9" s="200"/>
      <c r="E9" s="200"/>
      <c r="F9" s="200"/>
      <c r="G9" s="200"/>
      <c r="H9" s="200"/>
    </row>
    <row r="10" spans="1:8" ht="20.100000000000001" customHeight="1">
      <c r="A10" s="354">
        <v>1</v>
      </c>
      <c r="B10" s="327" t="s">
        <v>467</v>
      </c>
      <c r="C10" s="353">
        <v>665005.49916999997</v>
      </c>
      <c r="D10" s="349">
        <v>0</v>
      </c>
      <c r="E10" s="349">
        <v>0</v>
      </c>
      <c r="F10" s="349">
        <v>0</v>
      </c>
      <c r="G10" s="349">
        <v>0</v>
      </c>
      <c r="H10" s="353">
        <v>665005.49916999997</v>
      </c>
    </row>
    <row r="11" spans="1:8" ht="21.75" customHeight="1">
      <c r="A11" s="354">
        <v>2</v>
      </c>
      <c r="B11" s="327" t="s">
        <v>469</v>
      </c>
      <c r="C11" s="349">
        <v>0</v>
      </c>
      <c r="D11" s="349">
        <v>0</v>
      </c>
      <c r="E11" s="349">
        <v>0</v>
      </c>
      <c r="F11" s="349">
        <v>0</v>
      </c>
      <c r="G11" s="349">
        <v>0</v>
      </c>
      <c r="H11" s="349">
        <v>0</v>
      </c>
    </row>
    <row r="12" spans="1:8" ht="45" customHeight="1">
      <c r="A12" s="354">
        <v>3</v>
      </c>
      <c r="B12" s="327" t="s">
        <v>219</v>
      </c>
      <c r="C12" s="349">
        <v>0</v>
      </c>
      <c r="D12" s="349">
        <v>0</v>
      </c>
      <c r="E12" s="349">
        <v>0</v>
      </c>
      <c r="F12" s="349">
        <v>0</v>
      </c>
      <c r="G12" s="349">
        <v>0</v>
      </c>
      <c r="H12" s="349">
        <v>0</v>
      </c>
    </row>
    <row r="13" spans="1:8" ht="20.100000000000001" customHeight="1">
      <c r="A13" s="354">
        <v>4</v>
      </c>
      <c r="B13" s="327" t="s">
        <v>971</v>
      </c>
      <c r="C13" s="349">
        <v>0</v>
      </c>
      <c r="D13" s="349">
        <v>0</v>
      </c>
      <c r="E13" s="349">
        <v>0</v>
      </c>
      <c r="F13" s="349">
        <v>0</v>
      </c>
      <c r="G13" s="349">
        <v>0</v>
      </c>
      <c r="H13" s="349">
        <v>0</v>
      </c>
    </row>
    <row r="14" spans="1:8" ht="20.100000000000001" customHeight="1">
      <c r="A14" s="354" t="s">
        <v>138</v>
      </c>
      <c r="B14" s="327" t="s">
        <v>970</v>
      </c>
      <c r="C14" s="349">
        <v>0</v>
      </c>
      <c r="D14" s="349">
        <v>0</v>
      </c>
      <c r="E14" s="349">
        <v>0</v>
      </c>
      <c r="F14" s="349">
        <v>0</v>
      </c>
      <c r="G14" s="349">
        <v>0</v>
      </c>
      <c r="H14" s="349">
        <v>0</v>
      </c>
    </row>
    <row r="15" spans="1:8" ht="35.1" customHeight="1">
      <c r="A15" s="357" t="s">
        <v>136</v>
      </c>
      <c r="B15" s="327" t="s">
        <v>969</v>
      </c>
      <c r="C15" s="349">
        <v>0</v>
      </c>
      <c r="D15" s="349">
        <v>0</v>
      </c>
      <c r="E15" s="349">
        <v>0</v>
      </c>
      <c r="F15" s="349">
        <v>0</v>
      </c>
      <c r="G15" s="349">
        <v>0</v>
      </c>
      <c r="H15" s="349">
        <v>0</v>
      </c>
    </row>
    <row r="16" spans="1:8" ht="20.100000000000001" customHeight="1">
      <c r="A16" s="354" t="s">
        <v>955</v>
      </c>
      <c r="B16" s="327" t="s">
        <v>968</v>
      </c>
      <c r="C16" s="349">
        <v>0</v>
      </c>
      <c r="D16" s="349">
        <v>0</v>
      </c>
      <c r="E16" s="349">
        <v>0</v>
      </c>
      <c r="F16" s="349">
        <v>0</v>
      </c>
      <c r="G16" s="349">
        <v>0</v>
      </c>
      <c r="H16" s="349">
        <v>0</v>
      </c>
    </row>
    <row r="17" spans="1:8" ht="20.100000000000001" customHeight="1">
      <c r="A17" s="354">
        <v>5</v>
      </c>
      <c r="B17" s="327" t="s">
        <v>967</v>
      </c>
      <c r="C17" s="353">
        <v>979530</v>
      </c>
      <c r="D17" s="349">
        <v>0</v>
      </c>
      <c r="E17" s="349">
        <v>0</v>
      </c>
      <c r="F17" s="349">
        <v>0</v>
      </c>
      <c r="G17" s="349">
        <v>0</v>
      </c>
      <c r="H17" s="353">
        <v>979530</v>
      </c>
    </row>
    <row r="18" spans="1:8" ht="35.1" customHeight="1">
      <c r="A18" s="357" t="s">
        <v>951</v>
      </c>
      <c r="B18" s="327" t="s">
        <v>966</v>
      </c>
      <c r="C18" s="349">
        <v>0</v>
      </c>
      <c r="D18" s="349">
        <v>0</v>
      </c>
      <c r="E18" s="349">
        <v>0</v>
      </c>
      <c r="F18" s="349">
        <v>0</v>
      </c>
      <c r="G18" s="349">
        <v>0</v>
      </c>
      <c r="H18" s="349">
        <v>0</v>
      </c>
    </row>
    <row r="19" spans="1:8" ht="20.100000000000001" customHeight="1">
      <c r="A19" s="354" t="s">
        <v>949</v>
      </c>
      <c r="B19" s="327" t="s">
        <v>965</v>
      </c>
      <c r="C19" s="353">
        <v>234082.64228</v>
      </c>
      <c r="D19" s="349">
        <v>0</v>
      </c>
      <c r="E19" s="349">
        <v>0</v>
      </c>
      <c r="F19" s="349">
        <v>0</v>
      </c>
      <c r="G19" s="349">
        <v>0</v>
      </c>
      <c r="H19" s="353">
        <v>234082.64228</v>
      </c>
    </row>
    <row r="20" spans="1:8" ht="20.100000000000001" customHeight="1">
      <c r="A20" s="354" t="s">
        <v>947</v>
      </c>
      <c r="B20" s="327" t="s">
        <v>964</v>
      </c>
      <c r="C20" s="349">
        <v>0</v>
      </c>
      <c r="D20" s="349">
        <v>0</v>
      </c>
      <c r="E20" s="349">
        <v>0</v>
      </c>
      <c r="F20" s="349">
        <v>0</v>
      </c>
      <c r="G20" s="349">
        <v>0</v>
      </c>
      <c r="H20" s="353">
        <v>0</v>
      </c>
    </row>
    <row r="21" spans="1:8" ht="34.5" customHeight="1">
      <c r="A21" s="354" t="s">
        <v>945</v>
      </c>
      <c r="B21" s="327" t="s">
        <v>963</v>
      </c>
      <c r="C21" s="353">
        <v>18883.713829999993</v>
      </c>
      <c r="D21" s="349">
        <v>0</v>
      </c>
      <c r="E21" s="349">
        <v>0</v>
      </c>
      <c r="F21" s="349">
        <v>0</v>
      </c>
      <c r="G21" s="349">
        <v>0</v>
      </c>
      <c r="H21" s="353">
        <v>18883.713829999993</v>
      </c>
    </row>
    <row r="22" spans="1:8" ht="20.100000000000001" customHeight="1">
      <c r="A22" s="354" t="s">
        <v>943</v>
      </c>
      <c r="B22" s="327" t="s">
        <v>962</v>
      </c>
      <c r="C22" s="353">
        <v>113340.91636999999</v>
      </c>
      <c r="D22" s="349">
        <v>0</v>
      </c>
      <c r="E22" s="349">
        <v>0</v>
      </c>
      <c r="F22" s="349">
        <v>0</v>
      </c>
      <c r="G22" s="349">
        <v>0</v>
      </c>
      <c r="H22" s="353">
        <v>113340.91636999999</v>
      </c>
    </row>
    <row r="23" spans="1:8" ht="35.1" customHeight="1">
      <c r="A23" s="357" t="s">
        <v>941</v>
      </c>
      <c r="B23" s="327" t="s">
        <v>960</v>
      </c>
      <c r="C23" s="353">
        <v>318465.27839999972</v>
      </c>
      <c r="D23" s="349">
        <v>0</v>
      </c>
      <c r="E23" s="349">
        <v>0</v>
      </c>
      <c r="F23" s="349">
        <v>0</v>
      </c>
      <c r="G23" s="349">
        <v>0</v>
      </c>
      <c r="H23" s="353">
        <v>318465.27839999972</v>
      </c>
    </row>
    <row r="24" spans="1:8" ht="24" customHeight="1">
      <c r="A24" s="357" t="s">
        <v>986</v>
      </c>
      <c r="B24" s="327" t="s">
        <v>389</v>
      </c>
      <c r="C24" s="353">
        <v>294757.76096000033</v>
      </c>
      <c r="D24" s="349">
        <v>0</v>
      </c>
      <c r="E24" s="349">
        <v>0</v>
      </c>
      <c r="F24" s="349">
        <v>0</v>
      </c>
      <c r="G24" s="349">
        <v>0</v>
      </c>
      <c r="H24" s="353">
        <v>294757.76096000033</v>
      </c>
    </row>
    <row r="25" spans="1:8" ht="35.1" customHeight="1">
      <c r="A25" s="357">
        <v>6</v>
      </c>
      <c r="B25" s="327" t="s">
        <v>987</v>
      </c>
      <c r="C25" s="349">
        <v>0</v>
      </c>
      <c r="D25" s="349">
        <v>0</v>
      </c>
      <c r="E25" s="349">
        <v>0</v>
      </c>
      <c r="F25" s="349">
        <v>0</v>
      </c>
      <c r="G25" s="349">
        <v>0</v>
      </c>
      <c r="H25" s="349">
        <v>0</v>
      </c>
    </row>
    <row r="26" spans="1:8" ht="35.1" customHeight="1">
      <c r="A26" s="357">
        <v>7</v>
      </c>
      <c r="B26" s="327" t="s">
        <v>473</v>
      </c>
      <c r="C26" s="349">
        <v>0</v>
      </c>
      <c r="D26" s="349">
        <v>0</v>
      </c>
      <c r="E26" s="349">
        <v>0</v>
      </c>
      <c r="F26" s="349">
        <v>0</v>
      </c>
      <c r="G26" s="349">
        <v>0</v>
      </c>
      <c r="H26" s="349">
        <v>0</v>
      </c>
    </row>
    <row r="27" spans="1:8" ht="20.100000000000001" customHeight="1">
      <c r="A27" s="354">
        <v>8</v>
      </c>
      <c r="B27" s="327" t="s">
        <v>952</v>
      </c>
      <c r="C27" s="353">
        <v>114611</v>
      </c>
      <c r="D27" s="349">
        <v>0</v>
      </c>
      <c r="E27" s="349">
        <v>0</v>
      </c>
      <c r="F27" s="349">
        <v>0</v>
      </c>
      <c r="G27" s="349">
        <v>0</v>
      </c>
      <c r="H27" s="353">
        <v>114611</v>
      </c>
    </row>
    <row r="28" spans="1:8" ht="35.1" customHeight="1">
      <c r="A28" s="357" t="s">
        <v>927</v>
      </c>
      <c r="B28" s="327" t="s">
        <v>950</v>
      </c>
      <c r="C28" s="353">
        <v>6936</v>
      </c>
      <c r="D28" s="349">
        <v>0</v>
      </c>
      <c r="E28" s="349">
        <v>0</v>
      </c>
      <c r="F28" s="349">
        <v>0</v>
      </c>
      <c r="G28" s="349">
        <v>0</v>
      </c>
      <c r="H28" s="353">
        <v>6936</v>
      </c>
    </row>
    <row r="29" spans="1:8" ht="35.1" customHeight="1">
      <c r="A29" s="357" t="s">
        <v>925</v>
      </c>
      <c r="B29" s="327" t="s">
        <v>948</v>
      </c>
      <c r="C29" s="349">
        <v>0</v>
      </c>
      <c r="D29" s="349">
        <v>0</v>
      </c>
      <c r="E29" s="349">
        <v>0</v>
      </c>
      <c r="F29" s="349">
        <v>0</v>
      </c>
      <c r="G29" s="349">
        <v>0</v>
      </c>
      <c r="H29" s="349">
        <v>0</v>
      </c>
    </row>
    <row r="30" spans="1:8" ht="35.1" customHeight="1">
      <c r="A30" s="357" t="s">
        <v>923</v>
      </c>
      <c r="B30" s="327" t="s">
        <v>946</v>
      </c>
      <c r="C30" s="349">
        <v>0</v>
      </c>
      <c r="D30" s="349">
        <v>0</v>
      </c>
      <c r="E30" s="349">
        <v>0</v>
      </c>
      <c r="F30" s="349">
        <v>0</v>
      </c>
      <c r="G30" s="349">
        <v>0</v>
      </c>
      <c r="H30" s="349">
        <v>0</v>
      </c>
    </row>
    <row r="31" spans="1:8" ht="35.1" customHeight="1">
      <c r="A31" s="357" t="s">
        <v>988</v>
      </c>
      <c r="B31" s="327" t="s">
        <v>944</v>
      </c>
      <c r="C31" s="353">
        <v>105767</v>
      </c>
      <c r="D31" s="349">
        <v>0</v>
      </c>
      <c r="E31" s="349">
        <v>0</v>
      </c>
      <c r="F31" s="349">
        <v>0</v>
      </c>
      <c r="G31" s="349">
        <v>0</v>
      </c>
      <c r="H31" s="353">
        <v>105767</v>
      </c>
    </row>
    <row r="32" spans="1:8" ht="35.1" customHeight="1">
      <c r="A32" s="357" t="s">
        <v>989</v>
      </c>
      <c r="B32" s="327" t="s">
        <v>942</v>
      </c>
      <c r="C32" s="353">
        <v>1327</v>
      </c>
      <c r="D32" s="349">
        <v>0</v>
      </c>
      <c r="E32" s="349">
        <v>0</v>
      </c>
      <c r="F32" s="349">
        <v>0</v>
      </c>
      <c r="G32" s="349">
        <v>0</v>
      </c>
      <c r="H32" s="353">
        <v>1327</v>
      </c>
    </row>
    <row r="33" spans="1:8" ht="20.100000000000001" customHeight="1">
      <c r="A33" s="354" t="s">
        <v>990</v>
      </c>
      <c r="B33" s="327" t="s">
        <v>940</v>
      </c>
      <c r="C33" s="353">
        <v>581</v>
      </c>
      <c r="D33" s="349">
        <v>0</v>
      </c>
      <c r="E33" s="349">
        <v>0</v>
      </c>
      <c r="F33" s="349">
        <v>0</v>
      </c>
      <c r="G33" s="349">
        <v>0</v>
      </c>
      <c r="H33" s="353">
        <v>581</v>
      </c>
    </row>
    <row r="34" spans="1:8" ht="20.100000000000001" customHeight="1">
      <c r="A34" s="354">
        <v>9</v>
      </c>
      <c r="B34" s="327" t="s">
        <v>499</v>
      </c>
      <c r="C34" s="353">
        <v>1759146.49917</v>
      </c>
      <c r="D34" s="349">
        <v>0</v>
      </c>
      <c r="E34" s="349">
        <v>0</v>
      </c>
      <c r="F34" s="349">
        <v>0</v>
      </c>
      <c r="G34" s="349">
        <v>0</v>
      </c>
      <c r="H34" s="353">
        <v>1759146.49917</v>
      </c>
    </row>
    <row r="107" spans="1:1">
      <c r="A107" s="16" t="s">
        <v>17</v>
      </c>
    </row>
  </sheetData>
  <sheetProtection selectLockedCells="1" selectUnlockedCells="1"/>
  <mergeCells count="9">
    <mergeCell ref="A2:H2"/>
    <mergeCell ref="A4:H4"/>
    <mergeCell ref="A6:A7"/>
    <mergeCell ref="B6:B7"/>
    <mergeCell ref="C6:C7"/>
    <mergeCell ref="D6:D7"/>
    <mergeCell ref="E6:F6"/>
    <mergeCell ref="G6:G7"/>
    <mergeCell ref="H6:H7"/>
  </mergeCells>
  <pageMargins left="0.78740157480314965" right="0.15748031496062992" top="0.19685039370078741" bottom="0.27559055118110237" header="0.15748031496062992" footer="0.19685039370078741"/>
  <pageSetup paperSize="9" scale="80" firstPageNumber="0" orientation="portrait" horizontalDpi="300" verticalDpi="300" r:id="rId1"/>
  <headerFooter alignWithMargins="0"/>
</worksheet>
</file>

<file path=xl/worksheets/sheet84.xml><?xml version="1.0" encoding="utf-8"?>
<worksheet xmlns="http://schemas.openxmlformats.org/spreadsheetml/2006/main" xmlns:r="http://schemas.openxmlformats.org/officeDocument/2006/relationships">
  <sheetPr>
    <tabColor rgb="FF7030A0"/>
  </sheetPr>
  <dimension ref="A1:H107"/>
  <sheetViews>
    <sheetView topLeftCell="A7" workbookViewId="0">
      <selection sqref="A1:H33"/>
    </sheetView>
  </sheetViews>
  <sheetFormatPr defaultColWidth="10.75" defaultRowHeight="12.75"/>
  <cols>
    <col min="1" max="1" width="6" style="1" customWidth="1"/>
    <col min="2" max="2" width="32" style="1" customWidth="1"/>
    <col min="3" max="3" width="12.75" style="1" customWidth="1"/>
    <col min="4" max="4" width="8.375" style="1" customWidth="1"/>
    <col min="5" max="5" width="9.625" style="1" customWidth="1"/>
    <col min="6" max="6" width="14.375" style="1" customWidth="1"/>
    <col min="7" max="7" width="9.25" style="1" customWidth="1"/>
    <col min="8" max="8" width="13.5" style="1" customWidth="1"/>
    <col min="9" max="16384" width="10.75" style="1"/>
  </cols>
  <sheetData>
    <row r="1" spans="1:8" ht="25.5" customHeight="1">
      <c r="B1" s="314" t="s">
        <v>27</v>
      </c>
    </row>
    <row r="2" spans="1:8" ht="16.5" customHeight="1">
      <c r="A2" s="520" t="s">
        <v>1109</v>
      </c>
      <c r="B2" s="520"/>
      <c r="C2" s="520"/>
      <c r="D2" s="520"/>
      <c r="E2" s="520"/>
      <c r="F2" s="520"/>
      <c r="G2" s="520"/>
    </row>
    <row r="3" spans="1:8" ht="21" customHeight="1">
      <c r="H3" s="426" t="s">
        <v>0</v>
      </c>
    </row>
    <row r="4" spans="1:8" ht="51.75" customHeight="1">
      <c r="A4" s="560" t="s">
        <v>1</v>
      </c>
      <c r="B4" s="560" t="s">
        <v>2</v>
      </c>
      <c r="C4" s="560" t="s">
        <v>980</v>
      </c>
      <c r="D4" s="560" t="s">
        <v>981</v>
      </c>
      <c r="E4" s="562" t="s">
        <v>982</v>
      </c>
      <c r="F4" s="563"/>
      <c r="G4" s="560" t="s">
        <v>983</v>
      </c>
      <c r="H4" s="560" t="s">
        <v>335</v>
      </c>
    </row>
    <row r="5" spans="1:8" ht="80.25" customHeight="1">
      <c r="A5" s="561"/>
      <c r="B5" s="561"/>
      <c r="C5" s="561"/>
      <c r="D5" s="561"/>
      <c r="E5" s="96" t="s">
        <v>984</v>
      </c>
      <c r="F5" s="96" t="s">
        <v>985</v>
      </c>
      <c r="G5" s="561"/>
      <c r="H5" s="561"/>
    </row>
    <row r="6" spans="1:8" s="36" customFormat="1" ht="11.25">
      <c r="A6" s="418">
        <v>1</v>
      </c>
      <c r="B6" s="418">
        <v>2</v>
      </c>
      <c r="C6" s="418">
        <v>3</v>
      </c>
      <c r="D6" s="418">
        <v>4</v>
      </c>
      <c r="E6" s="418">
        <v>5</v>
      </c>
      <c r="F6" s="418">
        <v>6</v>
      </c>
      <c r="G6" s="418">
        <v>7</v>
      </c>
      <c r="H6" s="418">
        <v>8</v>
      </c>
    </row>
    <row r="7" spans="1:8" ht="18" customHeight="1">
      <c r="A7" s="200"/>
      <c r="B7" s="200" t="s">
        <v>215</v>
      </c>
      <c r="C7" s="200"/>
      <c r="D7" s="200"/>
      <c r="E7" s="200"/>
      <c r="F7" s="200"/>
      <c r="G7" s="200"/>
      <c r="H7" s="200"/>
    </row>
    <row r="8" spans="1:8" ht="20.100000000000001" customHeight="1">
      <c r="A8" s="354">
        <v>1</v>
      </c>
      <c r="B8" s="327" t="s">
        <v>467</v>
      </c>
      <c r="C8" s="353">
        <v>232924</v>
      </c>
      <c r="D8" s="349">
        <v>0</v>
      </c>
      <c r="E8" s="349">
        <v>0</v>
      </c>
      <c r="F8" s="349">
        <v>0</v>
      </c>
      <c r="G8" s="349">
        <v>0</v>
      </c>
      <c r="H8" s="353">
        <v>232924</v>
      </c>
    </row>
    <row r="9" spans="1:8" ht="20.100000000000001" customHeight="1">
      <c r="A9" s="354">
        <v>2</v>
      </c>
      <c r="B9" s="327" t="s">
        <v>469</v>
      </c>
      <c r="C9" s="349">
        <v>0</v>
      </c>
      <c r="D9" s="349">
        <v>0</v>
      </c>
      <c r="E9" s="349">
        <v>0</v>
      </c>
      <c r="F9" s="349">
        <v>0</v>
      </c>
      <c r="G9" s="349">
        <v>0</v>
      </c>
      <c r="H9" s="349">
        <v>0</v>
      </c>
    </row>
    <row r="10" spans="1:8" ht="45.75" customHeight="1">
      <c r="A10" s="354">
        <v>3</v>
      </c>
      <c r="B10" s="327" t="s">
        <v>219</v>
      </c>
      <c r="C10" s="349">
        <v>0</v>
      </c>
      <c r="D10" s="349">
        <v>0</v>
      </c>
      <c r="E10" s="349">
        <v>0</v>
      </c>
      <c r="F10" s="349">
        <v>0</v>
      </c>
      <c r="G10" s="349">
        <v>0</v>
      </c>
      <c r="H10" s="349">
        <v>0</v>
      </c>
    </row>
    <row r="11" spans="1:8" ht="20.100000000000001" customHeight="1">
      <c r="A11" s="354">
        <v>4</v>
      </c>
      <c r="B11" s="327" t="s">
        <v>971</v>
      </c>
      <c r="C11" s="353">
        <v>31936</v>
      </c>
      <c r="D11" s="349">
        <v>0</v>
      </c>
      <c r="E11" s="349">
        <v>0</v>
      </c>
      <c r="F11" s="349">
        <v>0</v>
      </c>
      <c r="G11" s="349">
        <v>0</v>
      </c>
      <c r="H11" s="353">
        <v>31936</v>
      </c>
    </row>
    <row r="12" spans="1:8" ht="20.100000000000001" customHeight="1">
      <c r="A12" s="354" t="s">
        <v>138</v>
      </c>
      <c r="B12" s="327" t="s">
        <v>970</v>
      </c>
      <c r="C12" s="349">
        <v>0</v>
      </c>
      <c r="D12" s="349">
        <v>0</v>
      </c>
      <c r="E12" s="349">
        <v>0</v>
      </c>
      <c r="F12" s="349">
        <v>0</v>
      </c>
      <c r="G12" s="349">
        <v>0</v>
      </c>
      <c r="H12" s="349">
        <v>0</v>
      </c>
    </row>
    <row r="13" spans="1:8" ht="35.1" customHeight="1">
      <c r="A13" s="357" t="s">
        <v>136</v>
      </c>
      <c r="B13" s="327" t="s">
        <v>969</v>
      </c>
      <c r="C13" s="349">
        <v>0</v>
      </c>
      <c r="D13" s="349">
        <v>0</v>
      </c>
      <c r="E13" s="349">
        <v>0</v>
      </c>
      <c r="F13" s="349">
        <v>0</v>
      </c>
      <c r="G13" s="349">
        <v>0</v>
      </c>
      <c r="H13" s="349">
        <v>0</v>
      </c>
    </row>
    <row r="14" spans="1:8" ht="20.100000000000001" customHeight="1">
      <c r="A14" s="354" t="s">
        <v>955</v>
      </c>
      <c r="B14" s="327" t="s">
        <v>968</v>
      </c>
      <c r="C14" s="353">
        <v>31936</v>
      </c>
      <c r="D14" s="349">
        <v>0</v>
      </c>
      <c r="E14" s="349">
        <v>0</v>
      </c>
      <c r="F14" s="349">
        <v>0</v>
      </c>
      <c r="G14" s="349">
        <v>0</v>
      </c>
      <c r="H14" s="353">
        <v>31936</v>
      </c>
    </row>
    <row r="15" spans="1:8" ht="20.100000000000001" customHeight="1">
      <c r="A15" s="354">
        <v>5</v>
      </c>
      <c r="B15" s="327" t="s">
        <v>967</v>
      </c>
      <c r="C15" s="353">
        <v>1050675</v>
      </c>
      <c r="D15" s="349">
        <v>0</v>
      </c>
      <c r="E15" s="349">
        <v>0</v>
      </c>
      <c r="F15" s="349">
        <v>0</v>
      </c>
      <c r="G15" s="349">
        <v>0</v>
      </c>
      <c r="H15" s="353">
        <v>1050675</v>
      </c>
    </row>
    <row r="16" spans="1:8" ht="35.1" customHeight="1">
      <c r="A16" s="357" t="s">
        <v>951</v>
      </c>
      <c r="B16" s="327" t="s">
        <v>966</v>
      </c>
      <c r="C16" s="349">
        <v>0</v>
      </c>
      <c r="D16" s="349">
        <v>0</v>
      </c>
      <c r="E16" s="349">
        <v>0</v>
      </c>
      <c r="F16" s="349">
        <v>0</v>
      </c>
      <c r="G16" s="349">
        <v>0</v>
      </c>
      <c r="H16" s="349">
        <v>0</v>
      </c>
    </row>
    <row r="17" spans="1:8" ht="20.100000000000001" customHeight="1">
      <c r="A17" s="354" t="s">
        <v>949</v>
      </c>
      <c r="B17" s="327" t="s">
        <v>965</v>
      </c>
      <c r="C17" s="353">
        <v>140801</v>
      </c>
      <c r="D17" s="349">
        <v>0</v>
      </c>
      <c r="E17" s="349">
        <v>0</v>
      </c>
      <c r="F17" s="349">
        <v>0</v>
      </c>
      <c r="G17" s="349">
        <v>0</v>
      </c>
      <c r="H17" s="353">
        <v>140801</v>
      </c>
    </row>
    <row r="18" spans="1:8" ht="20.100000000000001" customHeight="1">
      <c r="A18" s="354" t="s">
        <v>947</v>
      </c>
      <c r="B18" s="327" t="s">
        <v>964</v>
      </c>
      <c r="C18" s="349">
        <v>0</v>
      </c>
      <c r="D18" s="349">
        <v>0</v>
      </c>
      <c r="E18" s="349">
        <v>0</v>
      </c>
      <c r="F18" s="349">
        <v>0</v>
      </c>
      <c r="G18" s="349">
        <v>0</v>
      </c>
      <c r="H18" s="349">
        <v>0</v>
      </c>
    </row>
    <row r="19" spans="1:8" ht="20.100000000000001" customHeight="1">
      <c r="A19" s="354" t="s">
        <v>945</v>
      </c>
      <c r="B19" s="327" t="s">
        <v>963</v>
      </c>
      <c r="C19" s="353">
        <v>14647</v>
      </c>
      <c r="D19" s="349">
        <v>0</v>
      </c>
      <c r="E19" s="349">
        <v>0</v>
      </c>
      <c r="F19" s="349">
        <v>0</v>
      </c>
      <c r="G19" s="349">
        <v>0</v>
      </c>
      <c r="H19" s="353">
        <v>14647</v>
      </c>
    </row>
    <row r="20" spans="1:8" ht="20.100000000000001" customHeight="1">
      <c r="A20" s="354" t="s">
        <v>943</v>
      </c>
      <c r="B20" s="327" t="s">
        <v>962</v>
      </c>
      <c r="C20" s="353">
        <v>183581</v>
      </c>
      <c r="D20" s="349">
        <v>0</v>
      </c>
      <c r="E20" s="349">
        <v>0</v>
      </c>
      <c r="F20" s="349">
        <v>0</v>
      </c>
      <c r="G20" s="349">
        <v>0</v>
      </c>
      <c r="H20" s="353">
        <v>183581</v>
      </c>
    </row>
    <row r="21" spans="1:8" ht="27.75" customHeight="1">
      <c r="A21" s="354" t="s">
        <v>941</v>
      </c>
      <c r="B21" s="327" t="s">
        <v>960</v>
      </c>
      <c r="C21" s="353">
        <v>475646</v>
      </c>
      <c r="D21" s="349">
        <v>0</v>
      </c>
      <c r="E21" s="349">
        <v>0</v>
      </c>
      <c r="F21" s="349">
        <v>0</v>
      </c>
      <c r="G21" s="349">
        <v>0</v>
      </c>
      <c r="H21" s="353">
        <v>475646</v>
      </c>
    </row>
    <row r="22" spans="1:8" ht="20.100000000000001" customHeight="1">
      <c r="A22" s="354" t="s">
        <v>986</v>
      </c>
      <c r="B22" s="327" t="s">
        <v>389</v>
      </c>
      <c r="C22" s="353">
        <v>236000</v>
      </c>
      <c r="D22" s="349">
        <v>0</v>
      </c>
      <c r="E22" s="349">
        <v>0</v>
      </c>
      <c r="F22" s="349">
        <v>0</v>
      </c>
      <c r="G22" s="349">
        <v>0</v>
      </c>
      <c r="H22" s="353">
        <v>236000</v>
      </c>
    </row>
    <row r="23" spans="1:8" ht="20.100000000000001" customHeight="1">
      <c r="A23" s="354">
        <v>6</v>
      </c>
      <c r="B23" s="327" t="s">
        <v>987</v>
      </c>
      <c r="C23" s="349">
        <v>0</v>
      </c>
      <c r="D23" s="349">
        <v>0</v>
      </c>
      <c r="E23" s="349">
        <v>0</v>
      </c>
      <c r="F23" s="349">
        <v>0</v>
      </c>
      <c r="G23" s="349">
        <v>0</v>
      </c>
      <c r="H23" s="349">
        <v>0</v>
      </c>
    </row>
    <row r="24" spans="1:8" ht="33" customHeight="1">
      <c r="A24" s="354">
        <v>7</v>
      </c>
      <c r="B24" s="327" t="s">
        <v>473</v>
      </c>
      <c r="C24" s="349">
        <v>0</v>
      </c>
      <c r="D24" s="349">
        <v>0</v>
      </c>
      <c r="E24" s="349">
        <v>0</v>
      </c>
      <c r="F24" s="349">
        <v>0</v>
      </c>
      <c r="G24" s="349">
        <v>0</v>
      </c>
      <c r="H24" s="349">
        <v>0</v>
      </c>
    </row>
    <row r="25" spans="1:8" ht="20.100000000000001" customHeight="1">
      <c r="A25" s="354">
        <v>8</v>
      </c>
      <c r="B25" s="327" t="s">
        <v>952</v>
      </c>
      <c r="C25" s="353">
        <v>4331</v>
      </c>
      <c r="D25" s="349">
        <v>0</v>
      </c>
      <c r="E25" s="349">
        <v>0</v>
      </c>
      <c r="F25" s="349">
        <v>0</v>
      </c>
      <c r="G25" s="349">
        <v>0</v>
      </c>
      <c r="H25" s="353">
        <v>4331</v>
      </c>
    </row>
    <row r="26" spans="1:8" ht="35.1" customHeight="1">
      <c r="A26" s="357" t="s">
        <v>927</v>
      </c>
      <c r="B26" s="327" t="s">
        <v>950</v>
      </c>
      <c r="C26" s="353">
        <v>2515</v>
      </c>
      <c r="D26" s="349">
        <v>0</v>
      </c>
      <c r="E26" s="349">
        <v>0</v>
      </c>
      <c r="F26" s="349">
        <v>0</v>
      </c>
      <c r="G26" s="349">
        <v>0</v>
      </c>
      <c r="H26" s="353">
        <v>2515</v>
      </c>
    </row>
    <row r="27" spans="1:8" ht="35.1" customHeight="1">
      <c r="A27" s="357" t="s">
        <v>925</v>
      </c>
      <c r="B27" s="327" t="s">
        <v>948</v>
      </c>
      <c r="C27" s="349">
        <v>0</v>
      </c>
      <c r="D27" s="349">
        <v>0</v>
      </c>
      <c r="E27" s="349">
        <v>0</v>
      </c>
      <c r="F27" s="349">
        <v>0</v>
      </c>
      <c r="G27" s="349">
        <v>0</v>
      </c>
      <c r="H27" s="349">
        <v>0</v>
      </c>
    </row>
    <row r="28" spans="1:8" ht="35.1" customHeight="1">
      <c r="A28" s="357" t="s">
        <v>923</v>
      </c>
      <c r="B28" s="327" t="s">
        <v>946</v>
      </c>
      <c r="C28" s="349">
        <v>0</v>
      </c>
      <c r="D28" s="349">
        <v>0</v>
      </c>
      <c r="E28" s="349">
        <v>0</v>
      </c>
      <c r="F28" s="349">
        <v>0</v>
      </c>
      <c r="G28" s="349">
        <v>0</v>
      </c>
      <c r="H28" s="349">
        <v>0</v>
      </c>
    </row>
    <row r="29" spans="1:8" ht="35.1" customHeight="1">
      <c r="A29" s="357" t="s">
        <v>988</v>
      </c>
      <c r="B29" s="327" t="s">
        <v>944</v>
      </c>
      <c r="C29" s="349">
        <v>0</v>
      </c>
      <c r="D29" s="349">
        <v>0</v>
      </c>
      <c r="E29" s="349">
        <v>0</v>
      </c>
      <c r="F29" s="349">
        <v>0</v>
      </c>
      <c r="G29" s="349">
        <v>0</v>
      </c>
      <c r="H29" s="349">
        <v>0</v>
      </c>
    </row>
    <row r="30" spans="1:8" ht="35.1" customHeight="1">
      <c r="A30" s="357" t="s">
        <v>989</v>
      </c>
      <c r="B30" s="327" t="s">
        <v>942</v>
      </c>
      <c r="C30" s="353">
        <v>1326</v>
      </c>
      <c r="D30" s="349">
        <v>0</v>
      </c>
      <c r="E30" s="349">
        <v>0</v>
      </c>
      <c r="F30" s="349">
        <v>0</v>
      </c>
      <c r="G30" s="349">
        <v>0</v>
      </c>
      <c r="H30" s="353">
        <v>1326</v>
      </c>
    </row>
    <row r="31" spans="1:8" ht="20.100000000000001" customHeight="1">
      <c r="A31" s="354" t="s">
        <v>990</v>
      </c>
      <c r="B31" s="327" t="s">
        <v>940</v>
      </c>
      <c r="C31" s="353">
        <v>490</v>
      </c>
      <c r="D31" s="349">
        <v>0</v>
      </c>
      <c r="E31" s="349">
        <v>0</v>
      </c>
      <c r="F31" s="349">
        <v>0</v>
      </c>
      <c r="G31" s="349">
        <v>0</v>
      </c>
      <c r="H31" s="353">
        <v>490</v>
      </c>
    </row>
    <row r="32" spans="1:8" ht="20.100000000000001" customHeight="1">
      <c r="A32" s="354">
        <v>9</v>
      </c>
      <c r="B32" s="327" t="s">
        <v>499</v>
      </c>
      <c r="C32" s="353">
        <v>1319866</v>
      </c>
      <c r="D32" s="349">
        <v>0</v>
      </c>
      <c r="E32" s="349">
        <v>0</v>
      </c>
      <c r="F32" s="349">
        <v>0</v>
      </c>
      <c r="G32" s="349">
        <v>0</v>
      </c>
      <c r="H32" s="353">
        <v>1319866</v>
      </c>
    </row>
    <row r="107" spans="1:1">
      <c r="A107" s="16" t="s">
        <v>17</v>
      </c>
    </row>
  </sheetData>
  <sheetProtection selectLockedCells="1" selectUnlockedCells="1"/>
  <mergeCells count="8">
    <mergeCell ref="H4:H5"/>
    <mergeCell ref="A2:G2"/>
    <mergeCell ref="A4:A5"/>
    <mergeCell ref="B4:B5"/>
    <mergeCell ref="C4:C5"/>
    <mergeCell ref="D4:D5"/>
    <mergeCell ref="E4:F4"/>
    <mergeCell ref="G4:G5"/>
  </mergeCells>
  <pageMargins left="0.78740157480314965" right="0.15748031496062992" top="0.19685039370078741" bottom="0.27559055118110237" header="0.15748031496062992" footer="0.19685039370078741"/>
  <pageSetup paperSize="9" scale="80" firstPageNumber="0" orientation="portrait" horizontalDpi="300" verticalDpi="300" r:id="rId1"/>
  <headerFooter alignWithMargins="0"/>
</worksheet>
</file>

<file path=xl/worksheets/sheet85.xml><?xml version="1.0" encoding="utf-8"?>
<worksheet xmlns="http://schemas.openxmlformats.org/spreadsheetml/2006/main" xmlns:r="http://schemas.openxmlformats.org/officeDocument/2006/relationships">
  <sheetPr>
    <tabColor rgb="FF7030A0"/>
  </sheetPr>
  <dimension ref="A1:H107"/>
  <sheetViews>
    <sheetView workbookViewId="0">
      <selection sqref="A1:H33"/>
    </sheetView>
  </sheetViews>
  <sheetFormatPr defaultColWidth="10.75" defaultRowHeight="12.75"/>
  <cols>
    <col min="1" max="1" width="6" style="1" customWidth="1"/>
    <col min="2" max="2" width="34.25" style="1" customWidth="1"/>
    <col min="3" max="3" width="11.625" style="1" customWidth="1"/>
    <col min="4" max="4" width="8.5" style="1" customWidth="1"/>
    <col min="5" max="5" width="9.375" style="1" customWidth="1"/>
    <col min="6" max="6" width="16.75" style="1" customWidth="1"/>
    <col min="7" max="7" width="9.625" style="1" customWidth="1"/>
    <col min="8" max="8" width="11.5" style="1" customWidth="1"/>
    <col min="9" max="16384" width="10.75" style="1"/>
  </cols>
  <sheetData>
    <row r="1" spans="1:8" ht="25.5" customHeight="1">
      <c r="B1" s="314" t="s">
        <v>27</v>
      </c>
    </row>
    <row r="2" spans="1:8" ht="19.5" customHeight="1">
      <c r="A2" s="520" t="s">
        <v>1110</v>
      </c>
      <c r="B2" s="520"/>
      <c r="C2" s="520"/>
      <c r="D2" s="520"/>
      <c r="E2" s="520"/>
      <c r="F2" s="520"/>
      <c r="G2" s="520"/>
    </row>
    <row r="3" spans="1:8" ht="21" customHeight="1">
      <c r="H3" s="426" t="s">
        <v>0</v>
      </c>
    </row>
    <row r="4" spans="1:8" ht="46.5" customHeight="1">
      <c r="A4" s="559" t="s">
        <v>1</v>
      </c>
      <c r="B4" s="559" t="s">
        <v>2</v>
      </c>
      <c r="C4" s="559" t="s">
        <v>980</v>
      </c>
      <c r="D4" s="559" t="s">
        <v>981</v>
      </c>
      <c r="E4" s="559" t="s">
        <v>982</v>
      </c>
      <c r="F4" s="559"/>
      <c r="G4" s="559" t="s">
        <v>983</v>
      </c>
      <c r="H4" s="559" t="s">
        <v>335</v>
      </c>
    </row>
    <row r="5" spans="1:8" ht="77.25" customHeight="1">
      <c r="A5" s="559"/>
      <c r="B5" s="559"/>
      <c r="C5" s="559"/>
      <c r="D5" s="559"/>
      <c r="E5" s="96" t="s">
        <v>984</v>
      </c>
      <c r="F5" s="96" t="s">
        <v>985</v>
      </c>
      <c r="G5" s="559"/>
      <c r="H5" s="559"/>
    </row>
    <row r="6" spans="1:8" s="36" customFormat="1" ht="11.25">
      <c r="A6" s="418">
        <v>1</v>
      </c>
      <c r="B6" s="418">
        <v>2</v>
      </c>
      <c r="C6" s="418">
        <v>3</v>
      </c>
      <c r="D6" s="418">
        <v>4</v>
      </c>
      <c r="E6" s="418">
        <v>5</v>
      </c>
      <c r="F6" s="418">
        <v>6</v>
      </c>
      <c r="G6" s="418">
        <v>7</v>
      </c>
      <c r="H6" s="418">
        <v>8</v>
      </c>
    </row>
    <row r="7" spans="1:8" ht="21.75" customHeight="1">
      <c r="A7" s="200"/>
      <c r="B7" s="200" t="s">
        <v>215</v>
      </c>
      <c r="C7" s="200"/>
      <c r="D7" s="200"/>
      <c r="E7" s="200"/>
      <c r="F7" s="200"/>
      <c r="G7" s="200"/>
      <c r="H7" s="200"/>
    </row>
    <row r="8" spans="1:8" ht="20.100000000000001" customHeight="1">
      <c r="A8" s="354">
        <v>1</v>
      </c>
      <c r="B8" s="327" t="s">
        <v>467</v>
      </c>
      <c r="C8" s="353">
        <v>231240</v>
      </c>
      <c r="D8" s="349">
        <v>0</v>
      </c>
      <c r="E8" s="349">
        <v>0</v>
      </c>
      <c r="F8" s="349">
        <v>0</v>
      </c>
      <c r="G8" s="349">
        <v>0</v>
      </c>
      <c r="H8" s="353">
        <v>231240</v>
      </c>
    </row>
    <row r="9" spans="1:8" ht="20.100000000000001" customHeight="1">
      <c r="A9" s="354">
        <v>2</v>
      </c>
      <c r="B9" s="327" t="s">
        <v>469</v>
      </c>
      <c r="C9" s="349">
        <v>0</v>
      </c>
      <c r="D9" s="349">
        <v>0</v>
      </c>
      <c r="E9" s="349">
        <v>0</v>
      </c>
      <c r="F9" s="349">
        <v>0</v>
      </c>
      <c r="G9" s="349">
        <v>0</v>
      </c>
      <c r="H9" s="349">
        <v>0</v>
      </c>
    </row>
    <row r="10" spans="1:8" ht="47.25" customHeight="1">
      <c r="A10" s="354">
        <v>3</v>
      </c>
      <c r="B10" s="327" t="s">
        <v>219</v>
      </c>
      <c r="C10" s="349">
        <v>0</v>
      </c>
      <c r="D10" s="349">
        <v>0</v>
      </c>
      <c r="E10" s="349">
        <v>0</v>
      </c>
      <c r="F10" s="349">
        <v>0</v>
      </c>
      <c r="G10" s="349">
        <v>0</v>
      </c>
      <c r="H10" s="349">
        <v>0</v>
      </c>
    </row>
    <row r="11" spans="1:8" ht="20.100000000000001" customHeight="1">
      <c r="A11" s="354">
        <v>4</v>
      </c>
      <c r="B11" s="327" t="s">
        <v>971</v>
      </c>
      <c r="C11" s="353">
        <v>8460</v>
      </c>
      <c r="D11" s="349">
        <v>0</v>
      </c>
      <c r="E11" s="349">
        <v>0</v>
      </c>
      <c r="F11" s="349">
        <v>0</v>
      </c>
      <c r="G11" s="349">
        <v>0</v>
      </c>
      <c r="H11" s="353">
        <v>8460</v>
      </c>
    </row>
    <row r="12" spans="1:8" ht="20.100000000000001" customHeight="1">
      <c r="A12" s="354" t="s">
        <v>138</v>
      </c>
      <c r="B12" s="327" t="s">
        <v>970</v>
      </c>
      <c r="C12" s="349">
        <v>0</v>
      </c>
      <c r="D12" s="349">
        <v>0</v>
      </c>
      <c r="E12" s="349">
        <v>0</v>
      </c>
      <c r="F12" s="349">
        <v>0</v>
      </c>
      <c r="G12" s="349">
        <v>0</v>
      </c>
      <c r="H12" s="349">
        <v>0</v>
      </c>
    </row>
    <row r="13" spans="1:8" ht="33.75" customHeight="1">
      <c r="A13" s="354" t="s">
        <v>136</v>
      </c>
      <c r="B13" s="327" t="s">
        <v>969</v>
      </c>
      <c r="C13" s="349">
        <v>0</v>
      </c>
      <c r="D13" s="349">
        <v>0</v>
      </c>
      <c r="E13" s="349">
        <v>0</v>
      </c>
      <c r="F13" s="349">
        <v>0</v>
      </c>
      <c r="G13" s="349">
        <v>0</v>
      </c>
      <c r="H13" s="349">
        <v>0</v>
      </c>
    </row>
    <row r="14" spans="1:8" ht="19.5" customHeight="1">
      <c r="A14" s="354" t="s">
        <v>955</v>
      </c>
      <c r="B14" s="327" t="s">
        <v>968</v>
      </c>
      <c r="C14" s="349">
        <v>0</v>
      </c>
      <c r="D14" s="349">
        <v>0</v>
      </c>
      <c r="E14" s="349">
        <v>0</v>
      </c>
      <c r="F14" s="349">
        <v>0</v>
      </c>
      <c r="G14" s="349">
        <v>0</v>
      </c>
      <c r="H14" s="349">
        <v>0</v>
      </c>
    </row>
    <row r="15" spans="1:8" ht="20.100000000000001" customHeight="1">
      <c r="A15" s="354">
        <v>5</v>
      </c>
      <c r="B15" s="327" t="s">
        <v>967</v>
      </c>
      <c r="C15" s="353">
        <v>548469</v>
      </c>
      <c r="D15" s="349">
        <v>0</v>
      </c>
      <c r="E15" s="349">
        <v>0</v>
      </c>
      <c r="F15" s="349">
        <v>0</v>
      </c>
      <c r="G15" s="349">
        <v>0</v>
      </c>
      <c r="H15" s="353">
        <v>548469</v>
      </c>
    </row>
    <row r="16" spans="1:8" ht="33.75" customHeight="1">
      <c r="A16" s="354" t="s">
        <v>951</v>
      </c>
      <c r="B16" s="327" t="s">
        <v>966</v>
      </c>
      <c r="C16" s="349">
        <v>0</v>
      </c>
      <c r="D16" s="349">
        <v>0</v>
      </c>
      <c r="E16" s="349">
        <v>0</v>
      </c>
      <c r="F16" s="349">
        <v>0</v>
      </c>
      <c r="G16" s="349">
        <v>0</v>
      </c>
      <c r="H16" s="349">
        <v>0</v>
      </c>
    </row>
    <row r="17" spans="1:8" ht="20.100000000000001" customHeight="1">
      <c r="A17" s="354" t="s">
        <v>949</v>
      </c>
      <c r="B17" s="327" t="s">
        <v>965</v>
      </c>
      <c r="C17" s="353">
        <v>109091</v>
      </c>
      <c r="D17" s="349">
        <v>0</v>
      </c>
      <c r="E17" s="349">
        <v>0</v>
      </c>
      <c r="F17" s="349">
        <v>0</v>
      </c>
      <c r="G17" s="349">
        <v>0</v>
      </c>
      <c r="H17" s="353">
        <v>109091</v>
      </c>
    </row>
    <row r="18" spans="1:8" ht="20.100000000000001" customHeight="1">
      <c r="A18" s="354" t="s">
        <v>947</v>
      </c>
      <c r="B18" s="327" t="s">
        <v>964</v>
      </c>
      <c r="C18" s="349">
        <v>0</v>
      </c>
      <c r="D18" s="349">
        <v>0</v>
      </c>
      <c r="E18" s="349">
        <v>0</v>
      </c>
      <c r="F18" s="349">
        <v>0</v>
      </c>
      <c r="G18" s="349">
        <v>0</v>
      </c>
      <c r="H18" s="349">
        <v>0</v>
      </c>
    </row>
    <row r="19" spans="1:8" ht="20.100000000000001" customHeight="1">
      <c r="A19" s="354" t="s">
        <v>945</v>
      </c>
      <c r="B19" s="327" t="s">
        <v>963</v>
      </c>
      <c r="C19" s="353">
        <v>132.9606</v>
      </c>
      <c r="D19" s="349">
        <v>0</v>
      </c>
      <c r="E19" s="349">
        <v>0</v>
      </c>
      <c r="F19" s="349">
        <v>0</v>
      </c>
      <c r="G19" s="349">
        <v>0</v>
      </c>
      <c r="H19" s="353">
        <v>132.9606</v>
      </c>
    </row>
    <row r="20" spans="1:8" ht="20.100000000000001" customHeight="1">
      <c r="A20" s="354" t="s">
        <v>943</v>
      </c>
      <c r="B20" s="327" t="s">
        <v>962</v>
      </c>
      <c r="C20" s="353">
        <v>221423</v>
      </c>
      <c r="D20" s="349">
        <v>0</v>
      </c>
      <c r="E20" s="349">
        <v>0</v>
      </c>
      <c r="F20" s="349">
        <v>0</v>
      </c>
      <c r="G20" s="349">
        <v>0</v>
      </c>
      <c r="H20" s="353">
        <v>221423</v>
      </c>
    </row>
    <row r="21" spans="1:8" ht="20.100000000000001" customHeight="1">
      <c r="A21" s="354" t="s">
        <v>941</v>
      </c>
      <c r="B21" s="327" t="s">
        <v>960</v>
      </c>
      <c r="C21" s="353">
        <v>171529</v>
      </c>
      <c r="D21" s="349">
        <v>0</v>
      </c>
      <c r="E21" s="349">
        <v>0</v>
      </c>
      <c r="F21" s="349">
        <v>0</v>
      </c>
      <c r="G21" s="349">
        <v>0</v>
      </c>
      <c r="H21" s="353">
        <v>171529</v>
      </c>
    </row>
    <row r="22" spans="1:8" ht="20.100000000000001" customHeight="1">
      <c r="A22" s="354" t="s">
        <v>986</v>
      </c>
      <c r="B22" s="327" t="s">
        <v>389</v>
      </c>
      <c r="C22" s="353">
        <v>46293</v>
      </c>
      <c r="D22" s="349">
        <v>0</v>
      </c>
      <c r="E22" s="349">
        <v>0</v>
      </c>
      <c r="F22" s="349">
        <v>0</v>
      </c>
      <c r="G22" s="349">
        <v>0</v>
      </c>
      <c r="H22" s="353">
        <v>46293</v>
      </c>
    </row>
    <row r="23" spans="1:8" ht="20.100000000000001" customHeight="1">
      <c r="A23" s="354">
        <v>6</v>
      </c>
      <c r="B23" s="327" t="s">
        <v>987</v>
      </c>
      <c r="C23" s="349">
        <v>0</v>
      </c>
      <c r="D23" s="349">
        <v>0</v>
      </c>
      <c r="E23" s="349">
        <v>0</v>
      </c>
      <c r="F23" s="349">
        <v>0</v>
      </c>
      <c r="G23" s="349">
        <v>0</v>
      </c>
      <c r="H23" s="349">
        <v>0</v>
      </c>
    </row>
    <row r="24" spans="1:8" ht="20.100000000000001" customHeight="1">
      <c r="A24" s="354">
        <v>7</v>
      </c>
      <c r="B24" s="327" t="s">
        <v>473</v>
      </c>
      <c r="C24" s="349">
        <v>0</v>
      </c>
      <c r="D24" s="349">
        <v>0</v>
      </c>
      <c r="E24" s="349">
        <v>0</v>
      </c>
      <c r="F24" s="349">
        <v>0</v>
      </c>
      <c r="G24" s="349">
        <v>0</v>
      </c>
      <c r="H24" s="349">
        <v>0</v>
      </c>
    </row>
    <row r="25" spans="1:8" ht="20.100000000000001" customHeight="1">
      <c r="A25" s="354">
        <v>8</v>
      </c>
      <c r="B25" s="327" t="s">
        <v>952</v>
      </c>
      <c r="C25" s="353">
        <v>17589</v>
      </c>
      <c r="D25" s="349">
        <v>0</v>
      </c>
      <c r="E25" s="349">
        <v>0</v>
      </c>
      <c r="F25" s="349">
        <v>0</v>
      </c>
      <c r="G25" s="349">
        <v>0</v>
      </c>
      <c r="H25" s="353">
        <v>17589</v>
      </c>
    </row>
    <row r="26" spans="1:8" ht="33.75" customHeight="1">
      <c r="A26" s="354" t="s">
        <v>927</v>
      </c>
      <c r="B26" s="327" t="s">
        <v>950</v>
      </c>
      <c r="C26" s="353">
        <v>855</v>
      </c>
      <c r="D26" s="349">
        <v>0</v>
      </c>
      <c r="E26" s="349">
        <v>0</v>
      </c>
      <c r="F26" s="349">
        <v>0</v>
      </c>
      <c r="G26" s="349">
        <v>0</v>
      </c>
      <c r="H26" s="353">
        <v>855</v>
      </c>
    </row>
    <row r="27" spans="1:8" ht="33.75" customHeight="1">
      <c r="A27" s="354" t="s">
        <v>925</v>
      </c>
      <c r="B27" s="327" t="s">
        <v>948</v>
      </c>
      <c r="C27" s="349">
        <v>0</v>
      </c>
      <c r="D27" s="349">
        <v>0</v>
      </c>
      <c r="E27" s="349">
        <v>0</v>
      </c>
      <c r="F27" s="349">
        <v>0</v>
      </c>
      <c r="G27" s="349">
        <v>0</v>
      </c>
      <c r="H27" s="349">
        <v>0</v>
      </c>
    </row>
    <row r="28" spans="1:8" ht="33.75" customHeight="1">
      <c r="A28" s="354" t="s">
        <v>923</v>
      </c>
      <c r="B28" s="327" t="s">
        <v>946</v>
      </c>
      <c r="C28" s="349">
        <v>0</v>
      </c>
      <c r="D28" s="349">
        <v>0</v>
      </c>
      <c r="E28" s="349">
        <v>0</v>
      </c>
      <c r="F28" s="349">
        <v>0</v>
      </c>
      <c r="G28" s="349">
        <v>0</v>
      </c>
      <c r="H28" s="349">
        <v>0</v>
      </c>
    </row>
    <row r="29" spans="1:8" ht="33.75" customHeight="1">
      <c r="A29" s="354" t="s">
        <v>988</v>
      </c>
      <c r="B29" s="327" t="s">
        <v>944</v>
      </c>
      <c r="C29" s="349">
        <v>0</v>
      </c>
      <c r="D29" s="349">
        <v>0</v>
      </c>
      <c r="E29" s="349">
        <v>0</v>
      </c>
      <c r="F29" s="349">
        <v>0</v>
      </c>
      <c r="G29" s="349">
        <v>0</v>
      </c>
      <c r="H29" s="349">
        <v>0</v>
      </c>
    </row>
    <row r="30" spans="1:8" ht="33.75" customHeight="1">
      <c r="A30" s="354" t="s">
        <v>989</v>
      </c>
      <c r="B30" s="327" t="s">
        <v>942</v>
      </c>
      <c r="C30" s="353">
        <v>16624</v>
      </c>
      <c r="D30" s="349">
        <v>0</v>
      </c>
      <c r="E30" s="349">
        <v>0</v>
      </c>
      <c r="F30" s="349">
        <v>0</v>
      </c>
      <c r="G30" s="349">
        <v>0</v>
      </c>
      <c r="H30" s="353">
        <v>16624</v>
      </c>
    </row>
    <row r="31" spans="1:8" ht="20.100000000000001" customHeight="1">
      <c r="A31" s="354" t="s">
        <v>990</v>
      </c>
      <c r="B31" s="327" t="s">
        <v>940</v>
      </c>
      <c r="C31" s="353">
        <v>110</v>
      </c>
      <c r="D31" s="349">
        <v>0</v>
      </c>
      <c r="E31" s="349">
        <v>0</v>
      </c>
      <c r="F31" s="349">
        <v>0</v>
      </c>
      <c r="G31" s="349">
        <v>0</v>
      </c>
      <c r="H31" s="353">
        <v>110</v>
      </c>
    </row>
    <row r="32" spans="1:8" ht="20.100000000000001" customHeight="1">
      <c r="A32" s="354">
        <v>9</v>
      </c>
      <c r="B32" s="327" t="s">
        <v>499</v>
      </c>
      <c r="C32" s="353">
        <v>805758</v>
      </c>
      <c r="D32" s="349">
        <v>0</v>
      </c>
      <c r="E32" s="349">
        <v>0</v>
      </c>
      <c r="F32" s="349">
        <v>0</v>
      </c>
      <c r="G32" s="349">
        <v>0</v>
      </c>
      <c r="H32" s="353">
        <v>805758</v>
      </c>
    </row>
    <row r="107" spans="1:1">
      <c r="A107" s="16" t="s">
        <v>17</v>
      </c>
    </row>
  </sheetData>
  <mergeCells count="8">
    <mergeCell ref="H4:H5"/>
    <mergeCell ref="A2:G2"/>
    <mergeCell ref="A4:A5"/>
    <mergeCell ref="B4:B5"/>
    <mergeCell ref="C4:C5"/>
    <mergeCell ref="D4:D5"/>
    <mergeCell ref="E4:F4"/>
    <mergeCell ref="G4:G5"/>
  </mergeCells>
  <pageMargins left="0.78740157480314965" right="0.19685039370078741" top="0.19685039370078741" bottom="0.74803149606299213" header="0.31496062992125984" footer="0.31496062992125984"/>
  <pageSetup paperSize="9" scale="80" orientation="portrait" verticalDpi="0" r:id="rId1"/>
</worksheet>
</file>

<file path=xl/worksheets/sheet86.xml><?xml version="1.0" encoding="utf-8"?>
<worksheet xmlns="http://schemas.openxmlformats.org/spreadsheetml/2006/main" xmlns:r="http://schemas.openxmlformats.org/officeDocument/2006/relationships">
  <sheetPr>
    <tabColor rgb="FF00B050"/>
  </sheetPr>
  <dimension ref="A2:I92"/>
  <sheetViews>
    <sheetView workbookViewId="0">
      <selection activeCell="G8" sqref="G8"/>
    </sheetView>
  </sheetViews>
  <sheetFormatPr defaultColWidth="10.75" defaultRowHeight="13.5"/>
  <cols>
    <col min="1" max="1" width="5.125" customWidth="1"/>
    <col min="2" max="2" width="33.625" customWidth="1"/>
    <col min="3" max="6" width="11" customWidth="1"/>
    <col min="7" max="7" width="11.75" customWidth="1"/>
    <col min="8" max="9" width="11" customWidth="1"/>
  </cols>
  <sheetData>
    <row r="2" spans="1:9" ht="21.75" customHeight="1">
      <c r="A2" s="558" t="s">
        <v>1111</v>
      </c>
      <c r="B2" s="558"/>
      <c r="C2" s="558"/>
      <c r="D2" s="558"/>
      <c r="E2" s="558"/>
      <c r="F2" s="558"/>
      <c r="G2" s="558"/>
      <c r="H2" s="558"/>
    </row>
    <row r="3" spans="1:9">
      <c r="A3" s="1"/>
      <c r="B3" s="1"/>
      <c r="C3" s="1"/>
      <c r="D3" s="1"/>
      <c r="E3" s="1"/>
      <c r="F3" s="1"/>
      <c r="G3" s="1"/>
      <c r="H3" s="1"/>
    </row>
    <row r="4" spans="1:9" ht="19.5" customHeight="1">
      <c r="A4" s="520" t="s">
        <v>1112</v>
      </c>
      <c r="B4" s="520"/>
      <c r="C4" s="520"/>
      <c r="D4" s="520"/>
      <c r="E4" s="520"/>
      <c r="F4" s="520"/>
      <c r="G4" s="520"/>
      <c r="H4" s="1"/>
    </row>
    <row r="5" spans="1:9" ht="18" customHeight="1">
      <c r="A5" s="1"/>
      <c r="B5" s="1"/>
      <c r="C5" s="1"/>
      <c r="D5" s="1"/>
      <c r="E5" s="1"/>
      <c r="F5" s="1"/>
      <c r="G5" s="1"/>
      <c r="H5" s="1"/>
      <c r="I5" s="426" t="s">
        <v>0</v>
      </c>
    </row>
    <row r="6" spans="1:9" ht="60" customHeight="1">
      <c r="A6" s="316" t="s">
        <v>1</v>
      </c>
      <c r="B6" s="316" t="s">
        <v>2</v>
      </c>
      <c r="C6" s="316" t="s">
        <v>768</v>
      </c>
      <c r="D6" s="316" t="s">
        <v>769</v>
      </c>
      <c r="E6" s="316" t="s">
        <v>770</v>
      </c>
      <c r="F6" s="316" t="s">
        <v>771</v>
      </c>
      <c r="G6" s="316" t="s">
        <v>772</v>
      </c>
      <c r="H6" s="316" t="s">
        <v>773</v>
      </c>
      <c r="I6" s="316" t="s">
        <v>774</v>
      </c>
    </row>
    <row r="7" spans="1:9" s="424" customFormat="1" ht="20.25" customHeight="1">
      <c r="A7" s="420">
        <v>1</v>
      </c>
      <c r="B7" s="420">
        <v>2</v>
      </c>
      <c r="C7" s="420">
        <v>3</v>
      </c>
      <c r="D7" s="420">
        <v>4</v>
      </c>
      <c r="E7" s="420">
        <v>5</v>
      </c>
      <c r="F7" s="420">
        <v>6</v>
      </c>
      <c r="G7" s="420">
        <v>7</v>
      </c>
      <c r="H7" s="420">
        <v>8</v>
      </c>
      <c r="I7" s="420">
        <v>9</v>
      </c>
    </row>
    <row r="8" spans="1:9" ht="20.25" customHeight="1">
      <c r="A8" s="222">
        <v>1</v>
      </c>
      <c r="B8" s="222" t="s">
        <v>471</v>
      </c>
      <c r="C8" s="124" t="s">
        <v>32</v>
      </c>
      <c r="D8" s="124" t="s">
        <v>32</v>
      </c>
      <c r="E8" s="124" t="s">
        <v>32</v>
      </c>
      <c r="F8" s="124" t="s">
        <v>32</v>
      </c>
      <c r="G8" s="57">
        <v>51</v>
      </c>
      <c r="H8" s="124" t="s">
        <v>32</v>
      </c>
      <c r="I8" s="57">
        <v>20</v>
      </c>
    </row>
    <row r="9" spans="1:9" ht="33.75" customHeight="1">
      <c r="A9" s="222">
        <v>2</v>
      </c>
      <c r="B9" s="222" t="s">
        <v>775</v>
      </c>
      <c r="C9" s="124" t="s">
        <v>32</v>
      </c>
      <c r="D9" s="124" t="s">
        <v>32</v>
      </c>
      <c r="E9" s="124" t="s">
        <v>32</v>
      </c>
      <c r="F9" s="124" t="s">
        <v>32</v>
      </c>
      <c r="G9" s="57">
        <v>1</v>
      </c>
      <c r="H9" s="124" t="s">
        <v>32</v>
      </c>
      <c r="I9" s="57" t="s">
        <v>32</v>
      </c>
    </row>
    <row r="10" spans="1:9" ht="24" customHeight="1">
      <c r="A10" s="222">
        <v>3</v>
      </c>
      <c r="B10" s="222" t="s">
        <v>233</v>
      </c>
      <c r="C10" s="124" t="s">
        <v>32</v>
      </c>
      <c r="D10" s="124" t="s">
        <v>32</v>
      </c>
      <c r="E10" s="124" t="s">
        <v>32</v>
      </c>
      <c r="F10" s="124" t="s">
        <v>32</v>
      </c>
      <c r="G10" s="57">
        <v>650</v>
      </c>
      <c r="H10" s="124" t="s">
        <v>32</v>
      </c>
      <c r="I10" s="57">
        <v>210</v>
      </c>
    </row>
    <row r="11" spans="1:9">
      <c r="A11" s="139"/>
      <c r="B11" s="139"/>
      <c r="C11" s="139"/>
      <c r="D11" s="139"/>
      <c r="E11" s="139"/>
      <c r="F11" s="139"/>
      <c r="G11" s="139"/>
      <c r="H11" s="139"/>
      <c r="I11" s="139"/>
    </row>
    <row r="12" spans="1:9" ht="33" customHeight="1">
      <c r="A12" s="564" t="s">
        <v>843</v>
      </c>
      <c r="B12" s="564"/>
      <c r="C12" s="564"/>
      <c r="D12" s="564"/>
      <c r="E12" s="564"/>
      <c r="F12" s="564"/>
      <c r="G12" s="564"/>
      <c r="H12" s="564"/>
      <c r="I12" s="564"/>
    </row>
    <row r="13" spans="1:9">
      <c r="A13" s="139"/>
      <c r="B13" s="139"/>
      <c r="C13" s="139"/>
      <c r="D13" s="139"/>
      <c r="E13" s="139"/>
      <c r="F13" s="139"/>
      <c r="G13" s="139"/>
      <c r="H13" s="139"/>
      <c r="I13" s="139"/>
    </row>
    <row r="92" spans="1:1">
      <c r="A92" s="16" t="s">
        <v>17</v>
      </c>
    </row>
  </sheetData>
  <sheetProtection selectLockedCells="1" selectUnlockedCells="1"/>
  <mergeCells count="3">
    <mergeCell ref="A12:I12"/>
    <mergeCell ref="A2:H2"/>
    <mergeCell ref="A4:G4"/>
  </mergeCells>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87.xml><?xml version="1.0" encoding="utf-8"?>
<worksheet xmlns="http://schemas.openxmlformats.org/spreadsheetml/2006/main" xmlns:r="http://schemas.openxmlformats.org/officeDocument/2006/relationships">
  <sheetPr>
    <tabColor rgb="FF7030A0"/>
  </sheetPr>
  <dimension ref="A2:I89"/>
  <sheetViews>
    <sheetView workbookViewId="0">
      <selection activeCell="F30" sqref="F30"/>
    </sheetView>
  </sheetViews>
  <sheetFormatPr defaultColWidth="10.75" defaultRowHeight="13.5"/>
  <cols>
    <col min="1" max="1" width="7.375" customWidth="1"/>
    <col min="2" max="2" width="33.25" customWidth="1"/>
    <col min="3" max="6" width="11" customWidth="1"/>
    <col min="7" max="7" width="13.25" customWidth="1"/>
    <col min="8" max="8" width="9.375" customWidth="1"/>
    <col min="9" max="9" width="11" customWidth="1"/>
  </cols>
  <sheetData>
    <row r="2" spans="1:9" ht="18.75" customHeight="1">
      <c r="A2" s="520" t="s">
        <v>1113</v>
      </c>
      <c r="B2" s="520"/>
      <c r="C2" s="520"/>
      <c r="D2" s="520"/>
      <c r="E2" s="520"/>
      <c r="F2" s="520"/>
      <c r="G2" s="520"/>
    </row>
    <row r="3" spans="1:9" ht="19.5" customHeight="1">
      <c r="A3" s="139"/>
      <c r="B3" s="139"/>
      <c r="C3" s="139"/>
      <c r="D3" s="139"/>
      <c r="E3" s="139"/>
      <c r="F3" s="139"/>
      <c r="G3" s="139"/>
      <c r="I3" s="426" t="s">
        <v>0</v>
      </c>
    </row>
    <row r="4" spans="1:9" ht="12.75" customHeight="1">
      <c r="A4" s="489" t="s">
        <v>1</v>
      </c>
      <c r="B4" s="489" t="s">
        <v>2</v>
      </c>
      <c r="C4" s="489" t="s">
        <v>768</v>
      </c>
      <c r="D4" s="489" t="s">
        <v>769</v>
      </c>
      <c r="E4" s="489" t="s">
        <v>770</v>
      </c>
      <c r="F4" s="489" t="s">
        <v>771</v>
      </c>
      <c r="G4" s="489" t="s">
        <v>772</v>
      </c>
      <c r="H4" s="489" t="s">
        <v>773</v>
      </c>
      <c r="I4" s="489" t="s">
        <v>774</v>
      </c>
    </row>
    <row r="5" spans="1:9" ht="54" customHeight="1">
      <c r="A5" s="489"/>
      <c r="B5" s="489"/>
      <c r="C5" s="489"/>
      <c r="D5" s="489"/>
      <c r="E5" s="489"/>
      <c r="F5" s="489"/>
      <c r="G5" s="489"/>
      <c r="H5" s="489"/>
      <c r="I5" s="489"/>
    </row>
    <row r="6" spans="1:9" s="424" customFormat="1" ht="18.75" customHeight="1">
      <c r="A6" s="420">
        <v>1</v>
      </c>
      <c r="B6" s="420">
        <v>2</v>
      </c>
      <c r="C6" s="420">
        <v>3</v>
      </c>
      <c r="D6" s="420">
        <v>4</v>
      </c>
      <c r="E6" s="420">
        <v>5</v>
      </c>
      <c r="F6" s="420">
        <v>6</v>
      </c>
      <c r="G6" s="420">
        <v>7</v>
      </c>
      <c r="H6" s="420">
        <v>8</v>
      </c>
      <c r="I6" s="420">
        <v>9</v>
      </c>
    </row>
    <row r="7" spans="1:9" ht="20.25" customHeight="1">
      <c r="A7" s="222">
        <v>1</v>
      </c>
      <c r="B7" s="222" t="s">
        <v>253</v>
      </c>
      <c r="C7" s="124" t="s">
        <v>32</v>
      </c>
      <c r="D7" s="124" t="s">
        <v>32</v>
      </c>
      <c r="E7" s="124" t="s">
        <v>32</v>
      </c>
      <c r="F7" s="124" t="s">
        <v>32</v>
      </c>
      <c r="G7" s="57">
        <v>7</v>
      </c>
      <c r="H7" s="124" t="s">
        <v>32</v>
      </c>
      <c r="I7" s="57">
        <v>2</v>
      </c>
    </row>
    <row r="8" spans="1:9" ht="24.75" customHeight="1">
      <c r="A8" s="222">
        <v>2</v>
      </c>
      <c r="B8" s="222" t="s">
        <v>254</v>
      </c>
      <c r="C8" s="124" t="s">
        <v>32</v>
      </c>
      <c r="D8" s="124" t="s">
        <v>32</v>
      </c>
      <c r="E8" s="124" t="s">
        <v>32</v>
      </c>
      <c r="F8" s="124" t="s">
        <v>32</v>
      </c>
      <c r="G8" s="57">
        <v>49</v>
      </c>
      <c r="H8" s="124" t="s">
        <v>32</v>
      </c>
      <c r="I8" s="57">
        <v>2</v>
      </c>
    </row>
    <row r="89" spans="1:1">
      <c r="A89" s="16" t="s">
        <v>17</v>
      </c>
    </row>
  </sheetData>
  <sheetProtection selectLockedCells="1" selectUnlockedCells="1"/>
  <mergeCells count="10">
    <mergeCell ref="H4:H5"/>
    <mergeCell ref="I4:I5"/>
    <mergeCell ref="A2:G2"/>
    <mergeCell ref="A4:A5"/>
    <mergeCell ref="B4:B5"/>
    <mergeCell ref="C4:C5"/>
    <mergeCell ref="D4:D5"/>
    <mergeCell ref="E4:E5"/>
    <mergeCell ref="F4:F5"/>
    <mergeCell ref="G4:G5"/>
  </mergeCells>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88.xml><?xml version="1.0" encoding="utf-8"?>
<worksheet xmlns="http://schemas.openxmlformats.org/spreadsheetml/2006/main" xmlns:r="http://schemas.openxmlformats.org/officeDocument/2006/relationships">
  <sheetPr>
    <tabColor rgb="FF7030A0"/>
  </sheetPr>
  <dimension ref="A2:I106"/>
  <sheetViews>
    <sheetView workbookViewId="0">
      <selection activeCell="G6" sqref="G6"/>
    </sheetView>
  </sheetViews>
  <sheetFormatPr defaultColWidth="10.75" defaultRowHeight="13.5"/>
  <cols>
    <col min="1" max="1" width="5.875" customWidth="1"/>
    <col min="2" max="2" width="35.375" customWidth="1"/>
    <col min="3" max="6" width="11" customWidth="1"/>
    <col min="7" max="7" width="11.75" customWidth="1"/>
    <col min="8" max="9" width="11" customWidth="1"/>
  </cols>
  <sheetData>
    <row r="2" spans="1:9" ht="30" customHeight="1">
      <c r="A2" s="525" t="s">
        <v>1114</v>
      </c>
      <c r="B2" s="525"/>
      <c r="C2" s="525"/>
      <c r="D2" s="525"/>
      <c r="E2" s="525"/>
      <c r="F2" s="525"/>
      <c r="G2" s="525"/>
      <c r="H2" s="525"/>
      <c r="I2" s="525"/>
    </row>
    <row r="3" spans="1:9" ht="23.25" customHeight="1">
      <c r="I3" s="426" t="s">
        <v>0</v>
      </c>
    </row>
    <row r="4" spans="1:9" ht="66.75" customHeight="1">
      <c r="A4" s="316" t="s">
        <v>1</v>
      </c>
      <c r="B4" s="316" t="s">
        <v>2</v>
      </c>
      <c r="C4" s="316" t="s">
        <v>768</v>
      </c>
      <c r="D4" s="316" t="s">
        <v>769</v>
      </c>
      <c r="E4" s="316" t="s">
        <v>770</v>
      </c>
      <c r="F4" s="316" t="s">
        <v>771</v>
      </c>
      <c r="G4" s="316" t="s">
        <v>772</v>
      </c>
      <c r="H4" s="316" t="s">
        <v>773</v>
      </c>
      <c r="I4" s="316" t="s">
        <v>774</v>
      </c>
    </row>
    <row r="5" spans="1:9" s="424" customFormat="1" ht="21" customHeight="1">
      <c r="A5" s="420">
        <v>1</v>
      </c>
      <c r="B5" s="420">
        <v>2</v>
      </c>
      <c r="C5" s="420">
        <v>3</v>
      </c>
      <c r="D5" s="420">
        <v>4</v>
      </c>
      <c r="E5" s="420">
        <v>5</v>
      </c>
      <c r="F5" s="420">
        <v>6</v>
      </c>
      <c r="G5" s="420">
        <v>7</v>
      </c>
      <c r="H5" s="420">
        <v>8</v>
      </c>
      <c r="I5" s="420">
        <v>9</v>
      </c>
    </row>
    <row r="6" spans="1:9" ht="32.25" customHeight="1">
      <c r="A6" s="222">
        <v>1</v>
      </c>
      <c r="B6" s="222" t="s">
        <v>779</v>
      </c>
      <c r="C6" s="124" t="s">
        <v>32</v>
      </c>
      <c r="D6" s="124" t="s">
        <v>32</v>
      </c>
      <c r="E6" s="124" t="s">
        <v>32</v>
      </c>
      <c r="F6" s="124" t="s">
        <v>32</v>
      </c>
      <c r="G6" s="57">
        <v>299</v>
      </c>
      <c r="H6" s="124" t="s">
        <v>32</v>
      </c>
      <c r="I6" s="57">
        <v>136</v>
      </c>
    </row>
    <row r="7" spans="1:9" ht="33" customHeight="1">
      <c r="A7" s="222">
        <v>2</v>
      </c>
      <c r="B7" s="222" t="s">
        <v>780</v>
      </c>
      <c r="C7" s="124" t="s">
        <v>32</v>
      </c>
      <c r="D7" s="124" t="s">
        <v>32</v>
      </c>
      <c r="E7" s="124" t="s">
        <v>32</v>
      </c>
      <c r="F7" s="124" t="s">
        <v>32</v>
      </c>
      <c r="G7" s="57">
        <v>282</v>
      </c>
      <c r="H7" s="124" t="s">
        <v>32</v>
      </c>
      <c r="I7" s="57">
        <v>113</v>
      </c>
    </row>
    <row r="106" spans="1:1">
      <c r="A106" s="16" t="s">
        <v>17</v>
      </c>
    </row>
  </sheetData>
  <sheetProtection selectLockedCells="1" selectUnlockedCells="1"/>
  <mergeCells count="1">
    <mergeCell ref="A2:I2"/>
  </mergeCells>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89.xml><?xml version="1.0" encoding="utf-8"?>
<worksheet xmlns="http://schemas.openxmlformats.org/spreadsheetml/2006/main" xmlns:r="http://schemas.openxmlformats.org/officeDocument/2006/relationships">
  <sheetPr>
    <tabColor rgb="FF00B050"/>
  </sheetPr>
  <dimension ref="A2:I92"/>
  <sheetViews>
    <sheetView workbookViewId="0">
      <selection activeCell="A5" sqref="A5:XFD5"/>
    </sheetView>
  </sheetViews>
  <sheetFormatPr defaultColWidth="10.75" defaultRowHeight="13.5"/>
  <cols>
    <col min="1" max="1" width="5.375" customWidth="1"/>
    <col min="2" max="2" width="30.375" customWidth="1"/>
    <col min="3" max="3" width="11" customWidth="1"/>
    <col min="4" max="4" width="12.375" customWidth="1"/>
    <col min="5" max="6" width="11" customWidth="1"/>
    <col min="7" max="7" width="12" customWidth="1"/>
    <col min="8" max="9" width="11" customWidth="1"/>
  </cols>
  <sheetData>
    <row r="2" spans="1:9" ht="21" customHeight="1">
      <c r="A2" s="520" t="s">
        <v>1115</v>
      </c>
      <c r="B2" s="520"/>
      <c r="C2" s="520"/>
      <c r="D2" s="520"/>
      <c r="E2" s="520"/>
      <c r="F2" s="520"/>
      <c r="G2" s="520"/>
    </row>
    <row r="3" spans="1:9" ht="27" customHeight="1">
      <c r="I3" s="426" t="s">
        <v>0</v>
      </c>
    </row>
    <row r="4" spans="1:9" ht="63.75" customHeight="1">
      <c r="A4" s="319" t="s">
        <v>1</v>
      </c>
      <c r="B4" s="319" t="s">
        <v>2</v>
      </c>
      <c r="C4" s="319" t="s">
        <v>768</v>
      </c>
      <c r="D4" s="319" t="s">
        <v>769</v>
      </c>
      <c r="E4" s="319" t="s">
        <v>770</v>
      </c>
      <c r="F4" s="319" t="s">
        <v>771</v>
      </c>
      <c r="G4" s="319" t="s">
        <v>772</v>
      </c>
      <c r="H4" s="319" t="s">
        <v>773</v>
      </c>
      <c r="I4" s="319" t="s">
        <v>774</v>
      </c>
    </row>
    <row r="5" spans="1:9" s="424" customFormat="1" ht="21" customHeight="1">
      <c r="A5" s="462">
        <v>1</v>
      </c>
      <c r="B5" s="462">
        <v>2</v>
      </c>
      <c r="C5" s="462">
        <v>3</v>
      </c>
      <c r="D5" s="462">
        <v>4</v>
      </c>
      <c r="E5" s="462">
        <v>5</v>
      </c>
      <c r="F5" s="462">
        <v>6</v>
      </c>
      <c r="G5" s="462">
        <v>7</v>
      </c>
      <c r="H5" s="462">
        <v>8</v>
      </c>
      <c r="I5" s="462">
        <v>9</v>
      </c>
    </row>
    <row r="6" spans="1:9" ht="23.25" customHeight="1">
      <c r="A6" s="169">
        <v>1</v>
      </c>
      <c r="B6" s="222" t="s">
        <v>471</v>
      </c>
      <c r="C6" s="124" t="s">
        <v>32</v>
      </c>
      <c r="D6" s="124" t="s">
        <v>32</v>
      </c>
      <c r="E6" s="124" t="s">
        <v>32</v>
      </c>
      <c r="F6" s="124" t="s">
        <v>32</v>
      </c>
      <c r="G6" s="57">
        <v>58.637970000000003</v>
      </c>
      <c r="H6" s="355" t="s">
        <v>32</v>
      </c>
      <c r="I6" s="355" t="s">
        <v>32</v>
      </c>
    </row>
    <row r="7" spans="1:9" ht="39.75" customHeight="1">
      <c r="A7" s="169">
        <v>2</v>
      </c>
      <c r="B7" s="222" t="s">
        <v>775</v>
      </c>
      <c r="C7" s="124" t="s">
        <v>32</v>
      </c>
      <c r="D7" s="124" t="s">
        <v>32</v>
      </c>
      <c r="E7" s="124" t="s">
        <v>32</v>
      </c>
      <c r="F7" s="124" t="s">
        <v>32</v>
      </c>
      <c r="G7" s="57">
        <v>1.4694700000000001</v>
      </c>
      <c r="H7" s="355" t="s">
        <v>32</v>
      </c>
      <c r="I7" s="355" t="s">
        <v>32</v>
      </c>
    </row>
    <row r="8" spans="1:9" ht="32.25" customHeight="1">
      <c r="A8" s="169">
        <v>3</v>
      </c>
      <c r="B8" s="222" t="s">
        <v>233</v>
      </c>
      <c r="C8" s="124" t="s">
        <v>32</v>
      </c>
      <c r="D8" s="124" t="s">
        <v>32</v>
      </c>
      <c r="E8" s="124" t="s">
        <v>32</v>
      </c>
      <c r="F8" s="124" t="s">
        <v>32</v>
      </c>
      <c r="G8" s="57">
        <v>460</v>
      </c>
      <c r="H8" s="355" t="s">
        <v>32</v>
      </c>
      <c r="I8" s="355" t="s">
        <v>32</v>
      </c>
    </row>
    <row r="10" spans="1:9" ht="30.75" customHeight="1">
      <c r="A10" s="528" t="s">
        <v>843</v>
      </c>
      <c r="B10" s="528"/>
      <c r="C10" s="528"/>
      <c r="D10" s="528"/>
      <c r="E10" s="528"/>
      <c r="F10" s="528"/>
      <c r="G10" s="528"/>
      <c r="H10" s="528"/>
      <c r="I10" s="528"/>
    </row>
    <row r="25" spans="9:9">
      <c r="I25" s="353"/>
    </row>
    <row r="92" spans="1:1">
      <c r="A92" s="16" t="s">
        <v>17</v>
      </c>
    </row>
  </sheetData>
  <sheetProtection selectLockedCells="1" selectUnlockedCells="1"/>
  <mergeCells count="2">
    <mergeCell ref="A10:I10"/>
    <mergeCell ref="A2:G2"/>
  </mergeCells>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tabColor rgb="FF7030A0"/>
  </sheetPr>
  <dimension ref="A2:F102"/>
  <sheetViews>
    <sheetView workbookViewId="0">
      <selection activeCell="F3" sqref="F3"/>
    </sheetView>
  </sheetViews>
  <sheetFormatPr defaultColWidth="10.75" defaultRowHeight="12.75"/>
  <cols>
    <col min="1" max="1" width="10.75" style="1"/>
    <col min="2" max="2" width="37.125" style="1" customWidth="1"/>
    <col min="3" max="16384" width="10.75" style="1"/>
  </cols>
  <sheetData>
    <row r="2" spans="1:6" ht="32.25" customHeight="1">
      <c r="A2" s="512" t="s">
        <v>1012</v>
      </c>
      <c r="B2" s="512"/>
      <c r="C2" s="512"/>
      <c r="D2" s="512"/>
      <c r="E2" s="512"/>
      <c r="F2" s="512"/>
    </row>
    <row r="3" spans="1:6" ht="10.5" customHeight="1">
      <c r="A3" s="236"/>
      <c r="B3" s="2"/>
      <c r="C3" s="2"/>
      <c r="D3" s="2"/>
      <c r="E3" s="2"/>
      <c r="F3" s="427" t="s">
        <v>28</v>
      </c>
    </row>
    <row r="4" spans="1:6" ht="71.25" customHeight="1">
      <c r="A4" s="65" t="s">
        <v>29</v>
      </c>
      <c r="B4" s="65" t="s">
        <v>2</v>
      </c>
      <c r="C4" s="65" t="s">
        <v>597</v>
      </c>
      <c r="D4" s="65" t="s">
        <v>598</v>
      </c>
      <c r="E4" s="65" t="s">
        <v>599</v>
      </c>
      <c r="F4" s="65" t="s">
        <v>67</v>
      </c>
    </row>
    <row r="5" spans="1:6" s="36" customFormat="1" ht="11.25">
      <c r="A5" s="423">
        <v>1</v>
      </c>
      <c r="B5" s="423">
        <v>2</v>
      </c>
      <c r="C5" s="423">
        <v>3</v>
      </c>
      <c r="D5" s="423">
        <v>4</v>
      </c>
      <c r="E5" s="423">
        <v>5</v>
      </c>
      <c r="F5" s="423">
        <v>6</v>
      </c>
    </row>
    <row r="6" spans="1:6" ht="18" customHeight="1">
      <c r="A6" s="151">
        <v>1</v>
      </c>
      <c r="B6" s="68" t="s">
        <v>600</v>
      </c>
      <c r="C6" s="237">
        <v>0</v>
      </c>
      <c r="D6" s="237">
        <v>0</v>
      </c>
      <c r="E6" s="241">
        <v>31936</v>
      </c>
      <c r="F6" s="241">
        <v>31936</v>
      </c>
    </row>
    <row r="7" spans="1:6" ht="18" customHeight="1">
      <c r="A7" s="151" t="s">
        <v>33</v>
      </c>
      <c r="B7" s="68" t="s">
        <v>601</v>
      </c>
      <c r="C7" s="237">
        <v>0</v>
      </c>
      <c r="D7" s="237">
        <v>0</v>
      </c>
      <c r="E7" s="241">
        <v>31936</v>
      </c>
      <c r="F7" s="241">
        <v>31936</v>
      </c>
    </row>
    <row r="8" spans="1:6" ht="18" customHeight="1">
      <c r="A8" s="151" t="s">
        <v>35</v>
      </c>
      <c r="B8" s="68" t="s">
        <v>602</v>
      </c>
      <c r="C8" s="237">
        <v>0</v>
      </c>
      <c r="D8" s="237">
        <v>0</v>
      </c>
      <c r="E8" s="237">
        <v>0</v>
      </c>
      <c r="F8" s="237">
        <v>0</v>
      </c>
    </row>
    <row r="9" spans="1:6" ht="18" customHeight="1">
      <c r="A9" s="151" t="s">
        <v>384</v>
      </c>
      <c r="B9" s="68" t="s">
        <v>603</v>
      </c>
      <c r="C9" s="237">
        <v>0</v>
      </c>
      <c r="D9" s="237">
        <v>0</v>
      </c>
      <c r="E9" s="237">
        <v>0</v>
      </c>
      <c r="F9" s="237">
        <v>0</v>
      </c>
    </row>
    <row r="10" spans="1:6" ht="18" customHeight="1">
      <c r="A10" s="151" t="s">
        <v>386</v>
      </c>
      <c r="B10" s="68" t="s">
        <v>604</v>
      </c>
      <c r="C10" s="237">
        <v>0</v>
      </c>
      <c r="D10" s="237">
        <v>0</v>
      </c>
      <c r="E10" s="237">
        <v>0</v>
      </c>
      <c r="F10" s="237">
        <v>0</v>
      </c>
    </row>
    <row r="11" spans="1:6" ht="18" customHeight="1">
      <c r="A11" s="151" t="s">
        <v>388</v>
      </c>
      <c r="B11" s="68" t="s">
        <v>605</v>
      </c>
      <c r="C11" s="237">
        <v>0</v>
      </c>
      <c r="D11" s="237">
        <v>0</v>
      </c>
      <c r="E11" s="237">
        <v>0</v>
      </c>
      <c r="F11" s="237">
        <v>0</v>
      </c>
    </row>
    <row r="12" spans="1:6" ht="32.25" customHeight="1">
      <c r="A12" s="151">
        <v>2</v>
      </c>
      <c r="B12" s="68" t="s">
        <v>606</v>
      </c>
      <c r="C12" s="237">
        <v>0</v>
      </c>
      <c r="D12" s="237">
        <v>0</v>
      </c>
      <c r="E12" s="237">
        <v>0</v>
      </c>
      <c r="F12" s="237">
        <v>0</v>
      </c>
    </row>
    <row r="13" spans="1:6" ht="18" customHeight="1">
      <c r="A13" s="151" t="s">
        <v>142</v>
      </c>
      <c r="B13" s="68" t="s">
        <v>607</v>
      </c>
      <c r="C13" s="237">
        <v>0</v>
      </c>
      <c r="D13" s="237">
        <v>0</v>
      </c>
      <c r="E13" s="237">
        <v>0</v>
      </c>
      <c r="F13" s="237">
        <v>0</v>
      </c>
    </row>
    <row r="14" spans="1:6" ht="18" customHeight="1">
      <c r="A14" s="151" t="s">
        <v>141</v>
      </c>
      <c r="B14" s="68" t="s">
        <v>392</v>
      </c>
      <c r="C14" s="237">
        <v>0</v>
      </c>
      <c r="D14" s="237">
        <v>0</v>
      </c>
      <c r="E14" s="237">
        <v>0</v>
      </c>
      <c r="F14" s="237">
        <v>0</v>
      </c>
    </row>
    <row r="15" spans="1:6" ht="18" customHeight="1">
      <c r="A15" s="151" t="s">
        <v>371</v>
      </c>
      <c r="B15" s="68" t="s">
        <v>393</v>
      </c>
      <c r="C15" s="237">
        <v>0</v>
      </c>
      <c r="D15" s="237">
        <v>0</v>
      </c>
      <c r="E15" s="237">
        <v>0</v>
      </c>
      <c r="F15" s="237">
        <v>0</v>
      </c>
    </row>
    <row r="16" spans="1:6" ht="18" customHeight="1">
      <c r="A16" s="151" t="s">
        <v>375</v>
      </c>
      <c r="B16" s="68" t="s">
        <v>394</v>
      </c>
      <c r="C16" s="237">
        <v>0</v>
      </c>
      <c r="D16" s="237">
        <v>0</v>
      </c>
      <c r="E16" s="237">
        <v>0</v>
      </c>
      <c r="F16" s="237">
        <v>0</v>
      </c>
    </row>
    <row r="17" spans="1:6" ht="18" customHeight="1">
      <c r="A17" s="151" t="s">
        <v>377</v>
      </c>
      <c r="B17" s="68" t="s">
        <v>395</v>
      </c>
      <c r="C17" s="237">
        <v>0</v>
      </c>
      <c r="D17" s="237">
        <v>0</v>
      </c>
      <c r="E17" s="237">
        <v>0</v>
      </c>
      <c r="F17" s="237">
        <v>0</v>
      </c>
    </row>
    <row r="18" spans="1:6" ht="18" customHeight="1">
      <c r="A18" s="151">
        <v>3</v>
      </c>
      <c r="B18" s="68" t="s">
        <v>608</v>
      </c>
      <c r="C18" s="237">
        <v>0</v>
      </c>
      <c r="D18" s="237">
        <v>0</v>
      </c>
      <c r="E18" s="241">
        <f>SUM(E6,E12)</f>
        <v>31936</v>
      </c>
      <c r="F18" s="241">
        <f>SUM(F6,F12)</f>
        <v>31936</v>
      </c>
    </row>
    <row r="19" spans="1:6" ht="18" customHeight="1">
      <c r="A19" s="151">
        <v>4</v>
      </c>
      <c r="B19" s="68" t="s">
        <v>609</v>
      </c>
      <c r="C19" s="237">
        <v>0</v>
      </c>
      <c r="D19" s="237">
        <v>0</v>
      </c>
      <c r="E19" s="237">
        <v>0</v>
      </c>
      <c r="F19" s="237">
        <v>0</v>
      </c>
    </row>
    <row r="20" spans="1:6" ht="18" customHeight="1">
      <c r="A20" s="151">
        <v>5</v>
      </c>
      <c r="B20" s="68" t="s">
        <v>610</v>
      </c>
      <c r="C20" s="237">
        <v>0</v>
      </c>
      <c r="D20" s="237">
        <v>0</v>
      </c>
      <c r="E20" s="241">
        <f>E18</f>
        <v>31936</v>
      </c>
      <c r="F20" s="241">
        <f>F18</f>
        <v>31936</v>
      </c>
    </row>
    <row r="22" spans="1:6">
      <c r="B22" s="513" t="s">
        <v>611</v>
      </c>
      <c r="C22" s="513"/>
      <c r="D22" s="513"/>
      <c r="E22" s="513"/>
      <c r="F22" s="513"/>
    </row>
    <row r="102" spans="1:1">
      <c r="A102" s="16" t="s">
        <v>17</v>
      </c>
    </row>
  </sheetData>
  <sheetProtection selectLockedCells="1" selectUnlockedCells="1"/>
  <mergeCells count="2">
    <mergeCell ref="A2:F2"/>
    <mergeCell ref="B22:F22"/>
  </mergeCells>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90.xml><?xml version="1.0" encoding="utf-8"?>
<worksheet xmlns="http://schemas.openxmlformats.org/spreadsheetml/2006/main" xmlns:r="http://schemas.openxmlformats.org/officeDocument/2006/relationships">
  <sheetPr>
    <tabColor rgb="FF7030A0"/>
  </sheetPr>
  <dimension ref="A2:I89"/>
  <sheetViews>
    <sheetView workbookViewId="0">
      <selection sqref="A1:I10"/>
    </sheetView>
  </sheetViews>
  <sheetFormatPr defaultColWidth="10.75" defaultRowHeight="12.75"/>
  <cols>
    <col min="1" max="1" width="6.125" style="1" customWidth="1"/>
    <col min="2" max="2" width="30.875" style="1" customWidth="1"/>
    <col min="3" max="6" width="11" style="1" customWidth="1"/>
    <col min="7" max="7" width="12.125" style="1" customWidth="1"/>
    <col min="8" max="9" width="11" style="1" customWidth="1"/>
    <col min="10" max="16384" width="10.75" style="1"/>
  </cols>
  <sheetData>
    <row r="2" spans="1:9" ht="18" customHeight="1">
      <c r="A2" s="520" t="s">
        <v>1116</v>
      </c>
      <c r="B2" s="520"/>
      <c r="C2" s="520"/>
      <c r="D2" s="520"/>
      <c r="E2" s="520"/>
      <c r="F2" s="520"/>
      <c r="G2" s="520"/>
      <c r="H2" s="558"/>
      <c r="I2" s="558"/>
    </row>
    <row r="3" spans="1:9" ht="24.75" customHeight="1">
      <c r="I3" s="426" t="s">
        <v>0</v>
      </c>
    </row>
    <row r="4" spans="1:9" ht="12.75" customHeight="1">
      <c r="A4" s="565" t="s">
        <v>1</v>
      </c>
      <c r="B4" s="565" t="s">
        <v>2</v>
      </c>
      <c r="C4" s="565" t="s">
        <v>768</v>
      </c>
      <c r="D4" s="565" t="s">
        <v>769</v>
      </c>
      <c r="E4" s="565" t="s">
        <v>770</v>
      </c>
      <c r="F4" s="565" t="s">
        <v>771</v>
      </c>
      <c r="G4" s="565" t="s">
        <v>772</v>
      </c>
      <c r="H4" s="565" t="s">
        <v>773</v>
      </c>
      <c r="I4" s="565" t="s">
        <v>774</v>
      </c>
    </row>
    <row r="5" spans="1:9" ht="48" customHeight="1">
      <c r="A5" s="565"/>
      <c r="B5" s="565"/>
      <c r="C5" s="565"/>
      <c r="D5" s="565"/>
      <c r="E5" s="565"/>
      <c r="F5" s="565"/>
      <c r="G5" s="565"/>
      <c r="H5" s="565"/>
      <c r="I5" s="565"/>
    </row>
    <row r="6" spans="1:9" s="36" customFormat="1" ht="17.25" customHeight="1">
      <c r="A6" s="428">
        <v>1</v>
      </c>
      <c r="B6" s="428">
        <v>2</v>
      </c>
      <c r="C6" s="428">
        <v>3</v>
      </c>
      <c r="D6" s="428">
        <v>4</v>
      </c>
      <c r="E6" s="428">
        <v>5</v>
      </c>
      <c r="F6" s="428">
        <v>6</v>
      </c>
      <c r="G6" s="428">
        <v>7</v>
      </c>
      <c r="H6" s="428">
        <v>8</v>
      </c>
      <c r="I6" s="428">
        <v>9</v>
      </c>
    </row>
    <row r="7" spans="1:9" ht="24" customHeight="1">
      <c r="A7" s="10">
        <v>1</v>
      </c>
      <c r="B7" s="10" t="s">
        <v>253</v>
      </c>
      <c r="C7" s="124" t="s">
        <v>32</v>
      </c>
      <c r="D7" s="124" t="s">
        <v>32</v>
      </c>
      <c r="E7" s="124" t="s">
        <v>32</v>
      </c>
      <c r="F7" s="124" t="s">
        <v>32</v>
      </c>
      <c r="G7" s="57">
        <v>6</v>
      </c>
      <c r="H7" s="25" t="s">
        <v>32</v>
      </c>
      <c r="I7" s="25" t="s">
        <v>32</v>
      </c>
    </row>
    <row r="8" spans="1:9" ht="21.75" customHeight="1">
      <c r="A8" s="10">
        <v>2</v>
      </c>
      <c r="B8" s="10" t="s">
        <v>254</v>
      </c>
      <c r="C8" s="124" t="s">
        <v>32</v>
      </c>
      <c r="D8" s="124" t="s">
        <v>32</v>
      </c>
      <c r="E8" s="124" t="s">
        <v>32</v>
      </c>
      <c r="F8" s="124" t="s">
        <v>32</v>
      </c>
      <c r="G8" s="57">
        <v>25</v>
      </c>
      <c r="H8" s="25" t="s">
        <v>32</v>
      </c>
      <c r="I8" s="25" t="s">
        <v>32</v>
      </c>
    </row>
    <row r="89" spans="1:1">
      <c r="A89" s="16" t="s">
        <v>17</v>
      </c>
    </row>
  </sheetData>
  <sheetProtection selectLockedCells="1" selectUnlockedCells="1"/>
  <mergeCells count="11">
    <mergeCell ref="I4:I5"/>
    <mergeCell ref="A2:G2"/>
    <mergeCell ref="H2:I2"/>
    <mergeCell ref="A4:A5"/>
    <mergeCell ref="B4:B5"/>
    <mergeCell ref="C4:C5"/>
    <mergeCell ref="D4:D5"/>
    <mergeCell ref="E4:E5"/>
    <mergeCell ref="F4:F5"/>
    <mergeCell ref="G4:G5"/>
    <mergeCell ref="H4:H5"/>
  </mergeCells>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91.xml><?xml version="1.0" encoding="utf-8"?>
<worksheet xmlns="http://schemas.openxmlformats.org/spreadsheetml/2006/main" xmlns:r="http://schemas.openxmlformats.org/officeDocument/2006/relationships">
  <sheetPr>
    <tabColor rgb="FF7030A0"/>
  </sheetPr>
  <dimension ref="A2:I108"/>
  <sheetViews>
    <sheetView workbookViewId="0">
      <selection sqref="A1:I9"/>
    </sheetView>
  </sheetViews>
  <sheetFormatPr defaultColWidth="10.75" defaultRowHeight="13.5"/>
  <cols>
    <col min="1" max="1" width="5.375" customWidth="1"/>
    <col min="2" max="2" width="32.875" customWidth="1"/>
    <col min="4" max="4" width="13.625" customWidth="1"/>
    <col min="5" max="5" width="14" customWidth="1"/>
    <col min="6" max="6" width="13.5" customWidth="1"/>
    <col min="7" max="7" width="11.75" customWidth="1"/>
  </cols>
  <sheetData>
    <row r="2" spans="1:9" ht="27" customHeight="1">
      <c r="A2" s="520" t="s">
        <v>1117</v>
      </c>
      <c r="B2" s="520"/>
      <c r="C2" s="520"/>
      <c r="D2" s="520"/>
      <c r="E2" s="520"/>
      <c r="F2" s="520"/>
      <c r="G2" s="520"/>
      <c r="H2" s="277"/>
      <c r="I2" s="277"/>
    </row>
    <row r="3" spans="1:9">
      <c r="A3" s="139"/>
      <c r="B3" s="139"/>
      <c r="C3" s="139"/>
      <c r="D3" s="139"/>
      <c r="E3" s="139"/>
      <c r="F3" s="139"/>
      <c r="G3" s="139"/>
      <c r="H3" s="139"/>
      <c r="I3" s="139"/>
    </row>
    <row r="4" spans="1:9" ht="21" customHeight="1">
      <c r="A4" s="139"/>
      <c r="B4" s="139"/>
      <c r="C4" s="139"/>
      <c r="D4" s="139"/>
      <c r="E4" s="139"/>
      <c r="F4" s="139"/>
      <c r="G4" s="139"/>
      <c r="H4" s="139"/>
      <c r="I4" s="426" t="s">
        <v>0</v>
      </c>
    </row>
    <row r="5" spans="1:9" ht="46.5" customHeight="1">
      <c r="A5" s="376" t="s">
        <v>1</v>
      </c>
      <c r="B5" s="376" t="s">
        <v>2</v>
      </c>
      <c r="C5" s="376" t="s">
        <v>768</v>
      </c>
      <c r="D5" s="376" t="s">
        <v>769</v>
      </c>
      <c r="E5" s="376" t="s">
        <v>770</v>
      </c>
      <c r="F5" s="376" t="s">
        <v>771</v>
      </c>
      <c r="G5" s="376" t="s">
        <v>772</v>
      </c>
      <c r="H5" s="376" t="s">
        <v>773</v>
      </c>
      <c r="I5" s="376" t="s">
        <v>774</v>
      </c>
    </row>
    <row r="6" spans="1:9" s="424" customFormat="1" ht="20.25" customHeight="1">
      <c r="A6" s="462">
        <v>1</v>
      </c>
      <c r="B6" s="462">
        <v>2</v>
      </c>
      <c r="C6" s="462">
        <v>3</v>
      </c>
      <c r="D6" s="462">
        <v>4</v>
      </c>
      <c r="E6" s="462">
        <v>5</v>
      </c>
      <c r="F6" s="462">
        <v>6</v>
      </c>
      <c r="G6" s="462">
        <v>7</v>
      </c>
      <c r="H6" s="462">
        <v>8</v>
      </c>
      <c r="I6" s="462">
        <v>9</v>
      </c>
    </row>
    <row r="7" spans="1:9" ht="34.5" customHeight="1">
      <c r="A7" s="169">
        <v>1</v>
      </c>
      <c r="B7" s="351" t="s">
        <v>779</v>
      </c>
      <c r="C7" s="124" t="s">
        <v>32</v>
      </c>
      <c r="D7" s="124" t="s">
        <v>32</v>
      </c>
      <c r="E7" s="124" t="s">
        <v>32</v>
      </c>
      <c r="F7" s="124" t="s">
        <v>32</v>
      </c>
      <c r="G7" s="57">
        <v>72</v>
      </c>
      <c r="H7" s="57" t="s">
        <v>32</v>
      </c>
      <c r="I7" s="57" t="s">
        <v>32</v>
      </c>
    </row>
    <row r="8" spans="1:9" ht="32.25" customHeight="1">
      <c r="A8" s="169">
        <v>2</v>
      </c>
      <c r="B8" s="351" t="s">
        <v>780</v>
      </c>
      <c r="C8" s="124" t="s">
        <v>32</v>
      </c>
      <c r="D8" s="124" t="s">
        <v>32</v>
      </c>
      <c r="E8" s="124" t="s">
        <v>32</v>
      </c>
      <c r="F8" s="124" t="s">
        <v>32</v>
      </c>
      <c r="G8" s="57">
        <v>81</v>
      </c>
      <c r="H8" s="57" t="s">
        <v>32</v>
      </c>
      <c r="I8" s="57" t="s">
        <v>32</v>
      </c>
    </row>
    <row r="108" spans="1:1">
      <c r="A108" s="16" t="s">
        <v>17</v>
      </c>
    </row>
  </sheetData>
  <sheetProtection selectLockedCells="1" selectUnlockedCells="1"/>
  <mergeCells count="1">
    <mergeCell ref="A2:G2"/>
  </mergeCells>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92.xml><?xml version="1.0" encoding="utf-8"?>
<worksheet xmlns="http://schemas.openxmlformats.org/spreadsheetml/2006/main" xmlns:r="http://schemas.openxmlformats.org/officeDocument/2006/relationships">
  <sheetPr>
    <tabColor rgb="FF00B050"/>
  </sheetPr>
  <dimension ref="A2:I91"/>
  <sheetViews>
    <sheetView workbookViewId="0">
      <selection sqref="A1:I10"/>
    </sheetView>
  </sheetViews>
  <sheetFormatPr defaultColWidth="10.75" defaultRowHeight="13.5"/>
  <cols>
    <col min="1" max="1" width="5.375" customWidth="1"/>
    <col min="2" max="2" width="27.875" customWidth="1"/>
    <col min="3" max="6" width="11" customWidth="1"/>
    <col min="7" max="7" width="12" customWidth="1"/>
    <col min="8" max="9" width="11" customWidth="1"/>
  </cols>
  <sheetData>
    <row r="2" spans="1:9" ht="24" customHeight="1">
      <c r="A2" s="520" t="s">
        <v>1118</v>
      </c>
      <c r="B2" s="520"/>
      <c r="C2" s="520"/>
      <c r="D2" s="520"/>
      <c r="E2" s="520"/>
      <c r="F2" s="520"/>
      <c r="G2" s="520"/>
    </row>
    <row r="3" spans="1:9" ht="21" customHeight="1">
      <c r="I3" s="426" t="s">
        <v>0</v>
      </c>
    </row>
    <row r="4" spans="1:9" ht="62.25" customHeight="1">
      <c r="A4" s="319" t="s">
        <v>1</v>
      </c>
      <c r="B4" s="319" t="s">
        <v>2</v>
      </c>
      <c r="C4" s="319" t="s">
        <v>768</v>
      </c>
      <c r="D4" s="319" t="s">
        <v>769</v>
      </c>
      <c r="E4" s="319" t="s">
        <v>770</v>
      </c>
      <c r="F4" s="319" t="s">
        <v>771</v>
      </c>
      <c r="G4" s="319" t="s">
        <v>772</v>
      </c>
      <c r="H4" s="319" t="s">
        <v>773</v>
      </c>
      <c r="I4" s="319" t="s">
        <v>774</v>
      </c>
    </row>
    <row r="5" spans="1:9" s="424" customFormat="1" ht="15.75" customHeight="1">
      <c r="A5" s="462">
        <v>1</v>
      </c>
      <c r="B5" s="462">
        <v>2</v>
      </c>
      <c r="C5" s="462">
        <v>3</v>
      </c>
      <c r="D5" s="462">
        <v>4</v>
      </c>
      <c r="E5" s="462">
        <v>5</v>
      </c>
      <c r="F5" s="462">
        <v>6</v>
      </c>
      <c r="G5" s="462">
        <v>7</v>
      </c>
      <c r="H5" s="462">
        <v>8</v>
      </c>
      <c r="I5" s="462">
        <v>9</v>
      </c>
    </row>
    <row r="6" spans="1:9" ht="16.5" customHeight="1">
      <c r="A6" s="169">
        <v>1</v>
      </c>
      <c r="B6" s="222" t="s">
        <v>471</v>
      </c>
      <c r="C6" s="124" t="s">
        <v>32</v>
      </c>
      <c r="D6" s="124" t="s">
        <v>32</v>
      </c>
      <c r="E6" s="124" t="s">
        <v>32</v>
      </c>
      <c r="F6" s="124" t="s">
        <v>32</v>
      </c>
      <c r="G6" s="57">
        <v>68.106530000000006</v>
      </c>
      <c r="H6" s="355" t="s">
        <v>32</v>
      </c>
      <c r="I6" s="355" t="s">
        <v>32</v>
      </c>
    </row>
    <row r="7" spans="1:9" ht="18" customHeight="1">
      <c r="A7" s="169">
        <v>2</v>
      </c>
      <c r="B7" s="222" t="s">
        <v>233</v>
      </c>
      <c r="C7" s="124" t="s">
        <v>32</v>
      </c>
      <c r="D7" s="124" t="s">
        <v>32</v>
      </c>
      <c r="E7" s="124" t="s">
        <v>32</v>
      </c>
      <c r="F7" s="124" t="s">
        <v>32</v>
      </c>
      <c r="G7" s="57">
        <v>58</v>
      </c>
      <c r="H7" s="355" t="s">
        <v>32</v>
      </c>
      <c r="I7" s="355" t="s">
        <v>32</v>
      </c>
    </row>
    <row r="9" spans="1:9" ht="33.75" customHeight="1">
      <c r="A9" s="528" t="s">
        <v>843</v>
      </c>
      <c r="B9" s="528"/>
      <c r="C9" s="528"/>
      <c r="D9" s="528"/>
      <c r="E9" s="528"/>
      <c r="F9" s="528"/>
      <c r="G9" s="528"/>
      <c r="H9" s="528"/>
      <c r="I9" s="528"/>
    </row>
    <row r="91" spans="1:1">
      <c r="A91" s="16" t="s">
        <v>17</v>
      </c>
    </row>
  </sheetData>
  <mergeCells count="2">
    <mergeCell ref="A9:I9"/>
    <mergeCell ref="A2:G2"/>
  </mergeCells>
  <pageMargins left="0.78740157480314965" right="0.70866141732283472" top="0.98425196850393704" bottom="0.74803149606299213" header="0.31496062992125984" footer="0.31496062992125984"/>
  <pageSetup paperSize="9" scale="90" orientation="landscape" verticalDpi="0" r:id="rId1"/>
</worksheet>
</file>

<file path=xl/worksheets/sheet93.xml><?xml version="1.0" encoding="utf-8"?>
<worksheet xmlns="http://schemas.openxmlformats.org/spreadsheetml/2006/main" xmlns:r="http://schemas.openxmlformats.org/officeDocument/2006/relationships">
  <sheetPr>
    <tabColor rgb="FF7030A0"/>
  </sheetPr>
  <dimension ref="A2:I89"/>
  <sheetViews>
    <sheetView workbookViewId="0">
      <selection sqref="A1:I11"/>
    </sheetView>
  </sheetViews>
  <sheetFormatPr defaultColWidth="10.75" defaultRowHeight="12.75"/>
  <cols>
    <col min="1" max="1" width="6.125" style="1" customWidth="1"/>
    <col min="2" max="2" width="24.875" style="1" customWidth="1"/>
    <col min="3" max="6" width="11" style="1" customWidth="1"/>
    <col min="7" max="7" width="12.125" style="1" customWidth="1"/>
    <col min="8" max="9" width="11" style="1" customWidth="1"/>
    <col min="10" max="16384" width="10.75" style="1"/>
  </cols>
  <sheetData>
    <row r="2" spans="1:9" ht="18.75" customHeight="1">
      <c r="A2" s="525" t="s">
        <v>1119</v>
      </c>
      <c r="B2" s="525"/>
      <c r="C2" s="525"/>
      <c r="D2" s="525"/>
      <c r="E2" s="525"/>
      <c r="F2" s="525"/>
      <c r="G2" s="525"/>
      <c r="H2" s="525"/>
      <c r="I2" s="525"/>
    </row>
    <row r="3" spans="1:9" ht="20.25" customHeight="1">
      <c r="I3" s="426" t="s">
        <v>0</v>
      </c>
    </row>
    <row r="4" spans="1:9" ht="12.75" customHeight="1">
      <c r="A4" s="553" t="s">
        <v>1</v>
      </c>
      <c r="B4" s="553" t="s">
        <v>2</v>
      </c>
      <c r="C4" s="553" t="s">
        <v>768</v>
      </c>
      <c r="D4" s="553" t="s">
        <v>769</v>
      </c>
      <c r="E4" s="553" t="s">
        <v>770</v>
      </c>
      <c r="F4" s="553" t="s">
        <v>771</v>
      </c>
      <c r="G4" s="553" t="s">
        <v>772</v>
      </c>
      <c r="H4" s="553" t="s">
        <v>773</v>
      </c>
      <c r="I4" s="553" t="s">
        <v>774</v>
      </c>
    </row>
    <row r="5" spans="1:9" ht="54.75" customHeight="1">
      <c r="A5" s="553"/>
      <c r="B5" s="553"/>
      <c r="C5" s="553"/>
      <c r="D5" s="553"/>
      <c r="E5" s="553"/>
      <c r="F5" s="553"/>
      <c r="G5" s="553"/>
      <c r="H5" s="553"/>
      <c r="I5" s="553"/>
    </row>
    <row r="6" spans="1:9" s="36" customFormat="1" ht="15.75" customHeight="1">
      <c r="A6" s="485">
        <v>1</v>
      </c>
      <c r="B6" s="485">
        <v>2</v>
      </c>
      <c r="C6" s="485">
        <v>3</v>
      </c>
      <c r="D6" s="485">
        <v>4</v>
      </c>
      <c r="E6" s="485">
        <v>5</v>
      </c>
      <c r="F6" s="485">
        <v>6</v>
      </c>
      <c r="G6" s="485">
        <v>7</v>
      </c>
      <c r="H6" s="485">
        <v>8</v>
      </c>
      <c r="I6" s="485">
        <v>9</v>
      </c>
    </row>
    <row r="7" spans="1:9" ht="18" customHeight="1">
      <c r="A7" s="10">
        <v>1</v>
      </c>
      <c r="B7" s="10" t="s">
        <v>253</v>
      </c>
      <c r="C7" s="124" t="s">
        <v>32</v>
      </c>
      <c r="D7" s="124" t="s">
        <v>32</v>
      </c>
      <c r="E7" s="124" t="s">
        <v>32</v>
      </c>
      <c r="F7" s="124" t="s">
        <v>32</v>
      </c>
      <c r="G7" s="353">
        <v>9</v>
      </c>
      <c r="H7" s="25" t="s">
        <v>32</v>
      </c>
      <c r="I7" s="25" t="s">
        <v>32</v>
      </c>
    </row>
    <row r="8" spans="1:9" ht="18" customHeight="1">
      <c r="A8" s="10">
        <v>2</v>
      </c>
      <c r="B8" s="10" t="s">
        <v>254</v>
      </c>
      <c r="C8" s="124" t="s">
        <v>32</v>
      </c>
      <c r="D8" s="124" t="s">
        <v>32</v>
      </c>
      <c r="E8" s="124" t="s">
        <v>32</v>
      </c>
      <c r="F8" s="124" t="s">
        <v>32</v>
      </c>
      <c r="G8" s="353">
        <v>4</v>
      </c>
      <c r="H8" s="25" t="s">
        <v>32</v>
      </c>
      <c r="I8" s="25" t="s">
        <v>32</v>
      </c>
    </row>
    <row r="16" spans="1:9">
      <c r="B16" s="1" t="s">
        <v>27</v>
      </c>
    </row>
    <row r="89" spans="1:1">
      <c r="A89" s="16" t="s">
        <v>17</v>
      </c>
    </row>
  </sheetData>
  <mergeCells count="10">
    <mergeCell ref="A2:I2"/>
    <mergeCell ref="A4:A5"/>
    <mergeCell ref="B4:B5"/>
    <mergeCell ref="C4:C5"/>
    <mergeCell ref="D4:D5"/>
    <mergeCell ref="E4:E5"/>
    <mergeCell ref="F4:F5"/>
    <mergeCell ref="G4:G5"/>
    <mergeCell ref="H4:H5"/>
    <mergeCell ref="I4:I5"/>
  </mergeCells>
  <pageMargins left="0.78740157480314965" right="0.70866141732283472" top="0.98425196850393704" bottom="0.74803149606299213" header="0.31496062992125984" footer="0.31496062992125984"/>
  <pageSetup paperSize="9" scale="90" orientation="landscape" verticalDpi="0" r:id="rId1"/>
</worksheet>
</file>

<file path=xl/worksheets/sheet94.xml><?xml version="1.0" encoding="utf-8"?>
<worksheet xmlns="http://schemas.openxmlformats.org/spreadsheetml/2006/main" xmlns:r="http://schemas.openxmlformats.org/officeDocument/2006/relationships">
  <sheetPr>
    <tabColor rgb="FF7030A0"/>
  </sheetPr>
  <dimension ref="A2:I108"/>
  <sheetViews>
    <sheetView workbookViewId="0">
      <selection activeCell="A2" sqref="A2:I9"/>
    </sheetView>
  </sheetViews>
  <sheetFormatPr defaultColWidth="10.75" defaultRowHeight="13.5"/>
  <cols>
    <col min="1" max="1" width="5.375" customWidth="1"/>
    <col min="2" max="2" width="31" customWidth="1"/>
    <col min="4" max="4" width="13.625" customWidth="1"/>
    <col min="5" max="5" width="14" customWidth="1"/>
    <col min="6" max="6" width="11.375" customWidth="1"/>
    <col min="7" max="7" width="11.75" customWidth="1"/>
  </cols>
  <sheetData>
    <row r="2" spans="1:9" ht="19.5" customHeight="1">
      <c r="A2" s="525" t="s">
        <v>1120</v>
      </c>
      <c r="B2" s="525"/>
      <c r="C2" s="525"/>
      <c r="D2" s="525"/>
      <c r="E2" s="525"/>
      <c r="F2" s="525"/>
      <c r="G2" s="525"/>
      <c r="H2" s="525"/>
      <c r="I2" s="525"/>
    </row>
    <row r="3" spans="1:9">
      <c r="A3" s="139"/>
      <c r="B3" s="139"/>
      <c r="C3" s="139"/>
      <c r="D3" s="139"/>
      <c r="E3" s="139"/>
      <c r="F3" s="139"/>
      <c r="G3" s="139"/>
      <c r="H3" s="139"/>
      <c r="I3" s="139"/>
    </row>
    <row r="4" spans="1:9" ht="24.75" customHeight="1">
      <c r="A4" s="139"/>
      <c r="B4" s="139"/>
      <c r="C4" s="139"/>
      <c r="D4" s="139"/>
      <c r="E4" s="139"/>
      <c r="F4" s="139"/>
      <c r="G4" s="139"/>
      <c r="H4" s="139"/>
      <c r="I4" s="426" t="s">
        <v>0</v>
      </c>
    </row>
    <row r="5" spans="1:9" ht="51" customHeight="1">
      <c r="A5" s="403" t="s">
        <v>1</v>
      </c>
      <c r="B5" s="403" t="s">
        <v>2</v>
      </c>
      <c r="C5" s="403" t="s">
        <v>768</v>
      </c>
      <c r="D5" s="403" t="s">
        <v>769</v>
      </c>
      <c r="E5" s="403" t="s">
        <v>770</v>
      </c>
      <c r="F5" s="403" t="s">
        <v>771</v>
      </c>
      <c r="G5" s="403" t="s">
        <v>772</v>
      </c>
      <c r="H5" s="403" t="s">
        <v>773</v>
      </c>
      <c r="I5" s="403" t="s">
        <v>774</v>
      </c>
    </row>
    <row r="6" spans="1:9" s="424" customFormat="1" ht="18" customHeight="1">
      <c r="A6" s="462">
        <v>1</v>
      </c>
      <c r="B6" s="462">
        <v>2</v>
      </c>
      <c r="C6" s="462">
        <v>3</v>
      </c>
      <c r="D6" s="462">
        <v>4</v>
      </c>
      <c r="E6" s="462">
        <v>5</v>
      </c>
      <c r="F6" s="462">
        <v>6</v>
      </c>
      <c r="G6" s="462">
        <v>7</v>
      </c>
      <c r="H6" s="462">
        <v>8</v>
      </c>
      <c r="I6" s="462">
        <v>9</v>
      </c>
    </row>
    <row r="7" spans="1:9" ht="33.75" customHeight="1">
      <c r="A7" s="169">
        <v>1</v>
      </c>
      <c r="B7" s="351" t="s">
        <v>779</v>
      </c>
      <c r="C7" s="124" t="s">
        <v>32</v>
      </c>
      <c r="D7" s="124" t="s">
        <v>32</v>
      </c>
      <c r="E7" s="124" t="s">
        <v>32</v>
      </c>
      <c r="F7" s="124" t="s">
        <v>32</v>
      </c>
      <c r="G7" s="124" t="s">
        <v>32</v>
      </c>
      <c r="H7" s="124" t="s">
        <v>32</v>
      </c>
      <c r="I7" s="124" t="s">
        <v>32</v>
      </c>
    </row>
    <row r="8" spans="1:9" ht="38.25" customHeight="1">
      <c r="A8" s="169">
        <v>2</v>
      </c>
      <c r="B8" s="351" t="s">
        <v>780</v>
      </c>
      <c r="C8" s="57" t="s">
        <v>32</v>
      </c>
      <c r="D8" s="57" t="s">
        <v>32</v>
      </c>
      <c r="E8" s="124" t="s">
        <v>32</v>
      </c>
      <c r="F8" s="57" t="s">
        <v>32</v>
      </c>
      <c r="G8" s="57">
        <v>115</v>
      </c>
      <c r="H8" s="57" t="s">
        <v>32</v>
      </c>
      <c r="I8" s="57" t="s">
        <v>32</v>
      </c>
    </row>
    <row r="108" spans="1:1">
      <c r="A108" s="16" t="s">
        <v>17</v>
      </c>
    </row>
  </sheetData>
  <mergeCells count="1">
    <mergeCell ref="A2:I2"/>
  </mergeCells>
  <pageMargins left="0.78740157480314965" right="0.70866141732283472" top="0.78740157480314965" bottom="0.74803149606299213" header="0.31496062992125984" footer="0.31496062992125984"/>
  <pageSetup paperSize="9" scale="90" orientation="landscape" verticalDpi="0" r:id="rId1"/>
</worksheet>
</file>

<file path=xl/worksheets/sheet95.xml><?xml version="1.0" encoding="utf-8"?>
<worksheet xmlns="http://schemas.openxmlformats.org/spreadsheetml/2006/main" xmlns:r="http://schemas.openxmlformats.org/officeDocument/2006/relationships">
  <sheetPr>
    <tabColor rgb="FF7030A0"/>
  </sheetPr>
  <dimension ref="A2:I95"/>
  <sheetViews>
    <sheetView workbookViewId="0">
      <selection activeCell="I7" sqref="I7:I8"/>
    </sheetView>
  </sheetViews>
  <sheetFormatPr defaultColWidth="10.75" defaultRowHeight="13.5"/>
  <cols>
    <col min="1" max="1" width="4.875" customWidth="1"/>
    <col min="2" max="2" width="32.625" customWidth="1"/>
  </cols>
  <sheetData>
    <row r="2" spans="1:9" ht="26.25" customHeight="1">
      <c r="A2" s="525" t="s">
        <v>1121</v>
      </c>
      <c r="B2" s="525"/>
      <c r="C2" s="525"/>
      <c r="D2" s="525"/>
      <c r="E2" s="525"/>
      <c r="F2" s="525"/>
      <c r="G2" s="525"/>
      <c r="H2" s="525"/>
      <c r="I2" s="406"/>
    </row>
    <row r="3" spans="1:9" ht="24.75" customHeight="1">
      <c r="G3" s="218"/>
      <c r="H3" s="486" t="s">
        <v>549</v>
      </c>
    </row>
    <row r="4" spans="1:9" ht="21.75" customHeight="1">
      <c r="A4" s="554" t="s">
        <v>1</v>
      </c>
      <c r="B4" s="554" t="s">
        <v>2</v>
      </c>
      <c r="C4" s="554" t="s">
        <v>4</v>
      </c>
      <c r="D4" s="554"/>
      <c r="E4" s="554" t="s">
        <v>5</v>
      </c>
      <c r="F4" s="554"/>
      <c r="G4" s="554" t="s">
        <v>6</v>
      </c>
      <c r="H4" s="554"/>
    </row>
    <row r="5" spans="1:9" ht="39.75" customHeight="1">
      <c r="A5" s="554"/>
      <c r="B5" s="554"/>
      <c r="C5" s="403" t="s">
        <v>550</v>
      </c>
      <c r="D5" s="403" t="s">
        <v>551</v>
      </c>
      <c r="E5" s="403" t="s">
        <v>550</v>
      </c>
      <c r="F5" s="403" t="s">
        <v>551</v>
      </c>
      <c r="G5" s="403" t="s">
        <v>550</v>
      </c>
      <c r="H5" s="403" t="s">
        <v>551</v>
      </c>
    </row>
    <row r="6" spans="1:9" s="424" customFormat="1" ht="20.25" customHeight="1">
      <c r="A6" s="462">
        <v>1</v>
      </c>
      <c r="B6" s="462">
        <v>2</v>
      </c>
      <c r="C6" s="462">
        <v>3</v>
      </c>
      <c r="D6" s="462">
        <v>4</v>
      </c>
      <c r="E6" s="462">
        <v>5</v>
      </c>
      <c r="F6" s="462">
        <v>6</v>
      </c>
      <c r="G6" s="462">
        <v>7</v>
      </c>
      <c r="H6" s="462">
        <v>8</v>
      </c>
    </row>
    <row r="7" spans="1:9" ht="19.5" customHeight="1">
      <c r="A7" s="169">
        <v>1</v>
      </c>
      <c r="B7" s="169" t="s">
        <v>552</v>
      </c>
      <c r="C7" s="353">
        <v>1444</v>
      </c>
      <c r="D7" s="353">
        <v>384</v>
      </c>
      <c r="E7" s="353">
        <v>1318</v>
      </c>
      <c r="F7" s="353">
        <v>292</v>
      </c>
      <c r="G7" s="353">
        <v>349.86</v>
      </c>
      <c r="H7" s="353">
        <v>105.96</v>
      </c>
    </row>
    <row r="8" spans="1:9" ht="42.75" customHeight="1">
      <c r="A8" s="169">
        <v>2</v>
      </c>
      <c r="B8" s="356" t="s">
        <v>553</v>
      </c>
      <c r="C8" s="124" t="s">
        <v>32</v>
      </c>
      <c r="D8" s="124" t="s">
        <v>32</v>
      </c>
      <c r="E8" s="57" t="s">
        <v>32</v>
      </c>
      <c r="F8" s="57" t="s">
        <v>32</v>
      </c>
      <c r="G8" s="57" t="s">
        <v>32</v>
      </c>
      <c r="H8" s="57" t="s">
        <v>32</v>
      </c>
    </row>
    <row r="9" spans="1:9" ht="25.5" customHeight="1">
      <c r="A9" s="169">
        <v>3</v>
      </c>
      <c r="B9" s="169" t="s">
        <v>554</v>
      </c>
      <c r="C9" s="124" t="s">
        <v>32</v>
      </c>
      <c r="D9" s="124" t="s">
        <v>32</v>
      </c>
      <c r="E9" s="57" t="s">
        <v>32</v>
      </c>
      <c r="F9" s="57" t="s">
        <v>32</v>
      </c>
      <c r="G9" s="57" t="s">
        <v>32</v>
      </c>
      <c r="H9" s="57" t="s">
        <v>32</v>
      </c>
    </row>
    <row r="10" spans="1:9" ht="20.25" customHeight="1">
      <c r="A10" s="169">
        <v>4</v>
      </c>
      <c r="B10" s="169" t="s">
        <v>555</v>
      </c>
      <c r="C10" s="124" t="s">
        <v>32</v>
      </c>
      <c r="D10" s="124" t="s">
        <v>32</v>
      </c>
      <c r="E10" s="57" t="s">
        <v>32</v>
      </c>
      <c r="F10" s="57" t="s">
        <v>32</v>
      </c>
      <c r="G10" s="57" t="s">
        <v>32</v>
      </c>
      <c r="H10" s="57" t="s">
        <v>32</v>
      </c>
    </row>
    <row r="11" spans="1:9" ht="41.25" customHeight="1">
      <c r="A11" s="169">
        <v>5</v>
      </c>
      <c r="B11" s="169" t="s">
        <v>556</v>
      </c>
      <c r="C11" s="124" t="s">
        <v>32</v>
      </c>
      <c r="D11" s="124" t="s">
        <v>32</v>
      </c>
      <c r="E11" s="57" t="s">
        <v>32</v>
      </c>
      <c r="F11" s="57" t="s">
        <v>32</v>
      </c>
      <c r="G11" s="57" t="s">
        <v>32</v>
      </c>
      <c r="H11" s="57" t="s">
        <v>32</v>
      </c>
    </row>
    <row r="13" spans="1:9" s="219" customFormat="1" ht="131.25" customHeight="1">
      <c r="A13" s="540" t="s">
        <v>557</v>
      </c>
      <c r="B13" s="540"/>
      <c r="C13" s="540"/>
      <c r="D13" s="540"/>
      <c r="E13" s="540"/>
      <c r="F13" s="540"/>
      <c r="G13" s="540"/>
      <c r="H13" s="540"/>
      <c r="I13" s="377"/>
    </row>
    <row r="14" spans="1:9" ht="36" customHeight="1">
      <c r="B14" s="86" t="s">
        <v>1028</v>
      </c>
      <c r="C14" s="300" t="s">
        <v>4</v>
      </c>
      <c r="D14" s="300" t="s">
        <v>5</v>
      </c>
      <c r="E14" s="300" t="s">
        <v>6</v>
      </c>
      <c r="F14" s="86" t="s">
        <v>1029</v>
      </c>
    </row>
    <row r="15" spans="1:9" ht="51" customHeight="1">
      <c r="B15" s="430" t="s">
        <v>1034</v>
      </c>
      <c r="C15" s="431">
        <v>2.0000000000000001E-4</v>
      </c>
      <c r="D15" s="431">
        <v>4.0000000000000002E-4</v>
      </c>
      <c r="E15" s="431">
        <v>5.0000000000000001E-4</v>
      </c>
      <c r="F15" s="432" t="s">
        <v>1035</v>
      </c>
    </row>
    <row r="16" spans="1:9" ht="54.75" customHeight="1">
      <c r="B16" s="430" t="s">
        <v>1036</v>
      </c>
      <c r="C16" s="431">
        <v>5.9999999999999995E-4</v>
      </c>
      <c r="D16" s="431">
        <v>5.0000000000000001E-4</v>
      </c>
      <c r="E16" s="431">
        <v>5.0000000000000001E-4</v>
      </c>
      <c r="F16" s="432" t="s">
        <v>1037</v>
      </c>
    </row>
    <row r="95" spans="1:1">
      <c r="A95" s="16" t="s">
        <v>17</v>
      </c>
    </row>
  </sheetData>
  <sheetProtection selectLockedCells="1" selectUnlockedCells="1"/>
  <mergeCells count="7">
    <mergeCell ref="A2:H2"/>
    <mergeCell ref="A13:H13"/>
    <mergeCell ref="A4:A5"/>
    <mergeCell ref="B4:B5"/>
    <mergeCell ref="C4:D4"/>
    <mergeCell ref="E4:F4"/>
    <mergeCell ref="G4:H4"/>
  </mergeCells>
  <pageMargins left="0.78740157480314965" right="0.15748031496062992" top="0.19685039370078741" bottom="0.27559055118110237" header="0.15748031496062992" footer="0.19685039370078741"/>
  <pageSetup paperSize="9" scale="8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95</vt:i4>
      </vt:variant>
      <vt:variant>
        <vt:lpstr>Именованные диапазоны</vt:lpstr>
      </vt:variant>
      <vt:variant>
        <vt:i4>93</vt:i4>
      </vt:variant>
    </vt:vector>
  </HeadingPairs>
  <TitlesOfParts>
    <vt:vector size="188" baseType="lpstr">
      <vt:lpstr>Трансформаційна таблиця</vt:lpstr>
      <vt:lpstr>Звіт про фінансовий стан (Бала </vt:lpstr>
      <vt:lpstr>Звіт про прибутки і збитки </vt:lpstr>
      <vt:lpstr>Звіт про сукупний дохід</vt:lpstr>
      <vt:lpstr>Звіт про рух грошових кошті (2)</vt:lpstr>
      <vt:lpstr>Звіт про зміни у власному кап </vt:lpstr>
      <vt:lpstr>Примітка 6</vt:lpstr>
      <vt:lpstr>Примітка 9</vt:lpstr>
      <vt:lpstr>Таблиця 9.3</vt:lpstr>
      <vt:lpstr>Таблиця 9.4</vt:lpstr>
      <vt:lpstr>Примітка 10</vt:lpstr>
      <vt:lpstr>Таблиця 10.2</vt:lpstr>
      <vt:lpstr>Таблиця 10.3</vt:lpstr>
      <vt:lpstr>Таблиця 10.4</vt:lpstr>
      <vt:lpstr>Таблиця 10.5</vt:lpstr>
      <vt:lpstr>Таблиця 10.6</vt:lpstr>
      <vt:lpstr>Таблиця 10.7</vt:lpstr>
      <vt:lpstr>Таблиця 10.8</vt:lpstr>
      <vt:lpstr>Таблиця 10.9</vt:lpstr>
      <vt:lpstr>Таблиця 10.10</vt:lpstr>
      <vt:lpstr>Таблиця 10.11</vt:lpstr>
      <vt:lpstr>Таблиця 10.12</vt:lpstr>
      <vt:lpstr>Таблиця 10.13</vt:lpstr>
      <vt:lpstr>Таблиця 10.14</vt:lpstr>
      <vt:lpstr>Примітка 16</vt:lpstr>
      <vt:lpstr>Примітка 17</vt:lpstr>
      <vt:lpstr>Таблиця 17.2</vt:lpstr>
      <vt:lpstr>Таблиця 17.3</vt:lpstr>
      <vt:lpstr>Таблиця 17.4</vt:lpstr>
      <vt:lpstr>Таблиця 17.5</vt:lpstr>
      <vt:lpstr>Таблиця 17.6</vt:lpstr>
      <vt:lpstr>Таблиця 17.7</vt:lpstr>
      <vt:lpstr>Примітка 18</vt:lpstr>
      <vt:lpstr>Таблиця 18.2</vt:lpstr>
      <vt:lpstr>Таблиця 18.3</vt:lpstr>
      <vt:lpstr>Таблиця 18.4</vt:lpstr>
      <vt:lpstr>Примітка 20</vt:lpstr>
      <vt:lpstr>Примітка 21</vt:lpstr>
      <vt:lpstr>Таблиця 21.2</vt:lpstr>
      <vt:lpstr>Примітка 24</vt:lpstr>
      <vt:lpstr>Примітка 25</vt:lpstr>
      <vt:lpstr>Примітка 26</vt:lpstr>
      <vt:lpstr>Примітка 27</vt:lpstr>
      <vt:lpstr>Примітка 28</vt:lpstr>
      <vt:lpstr>Примітка 30</vt:lpstr>
      <vt:lpstr>Примітка 31</vt:lpstr>
      <vt:lpstr>Примітка 32</vt:lpstr>
      <vt:lpstr>Примітка 33</vt:lpstr>
      <vt:lpstr>Примітка 34</vt:lpstr>
      <vt:lpstr>Примітка 35</vt:lpstr>
      <vt:lpstr>Таблиця 35.3</vt:lpstr>
      <vt:lpstr>Таблиця 35.4 </vt:lpstr>
      <vt:lpstr>Таблиця 35.5</vt:lpstr>
      <vt:lpstr>Примітка 36 </vt:lpstr>
      <vt:lpstr>Таблиця 36.4 </vt:lpstr>
      <vt:lpstr>Примітка 38 </vt:lpstr>
      <vt:lpstr>Таблиця 38.2 </vt:lpstr>
      <vt:lpstr>Таблиця 38.3</vt:lpstr>
      <vt:lpstr>Таблиця 38.4</vt:lpstr>
      <vt:lpstr>Таблиця 38.5</vt:lpstr>
      <vt:lpstr>Таблиця 38.6</vt:lpstr>
      <vt:lpstr>Таблиця 38.7</vt:lpstr>
      <vt:lpstr>Примітка 39 </vt:lpstr>
      <vt:lpstr>Таблиця 39.2</vt:lpstr>
      <vt:lpstr>Таблиця 39.3 </vt:lpstr>
      <vt:lpstr>Таблиця 39.4 </vt:lpstr>
      <vt:lpstr>Таблиця 39.5 </vt:lpstr>
      <vt:lpstr>Таблиця 39.6 </vt:lpstr>
      <vt:lpstr>Таблиця 39.7</vt:lpstr>
      <vt:lpstr>Таблиця 39.8</vt:lpstr>
      <vt:lpstr>Таблиця 39.9</vt:lpstr>
      <vt:lpstr>Таблиця 39.10</vt:lpstr>
      <vt:lpstr>Таблиця 39.11</vt:lpstr>
      <vt:lpstr>Таблиця 39.12</vt:lpstr>
      <vt:lpstr>Таблиця 39.13 </vt:lpstr>
      <vt:lpstr>Таблиця 39.14</vt:lpstr>
      <vt:lpstr>Примітка 40 </vt:lpstr>
      <vt:lpstr>Примітка 42 </vt:lpstr>
      <vt:lpstr>Таблиця 42.2 </vt:lpstr>
      <vt:lpstr>Таблиця 42.3 </vt:lpstr>
      <vt:lpstr>Таблиця 42.4</vt:lpstr>
      <vt:lpstr>Примітка 44 </vt:lpstr>
      <vt:lpstr>Примітка 45 </vt:lpstr>
      <vt:lpstr>Таблиця 45.2 </vt:lpstr>
      <vt:lpstr>Таблиця 45.3</vt:lpstr>
      <vt:lpstr>Примітка 46 </vt:lpstr>
      <vt:lpstr>Таблиця 46.2 </vt:lpstr>
      <vt:lpstr>Таблиця 46.4 </vt:lpstr>
      <vt:lpstr>Таблиця 46.5 </vt:lpstr>
      <vt:lpstr>Таблиця 46.6 </vt:lpstr>
      <vt:lpstr>Таблиця 46.8</vt:lpstr>
      <vt:lpstr>Таблиця 46.9</vt:lpstr>
      <vt:lpstr>Таблиця 46.10</vt:lpstr>
      <vt:lpstr>Таблиця 46.12</vt:lpstr>
      <vt:lpstr>Таблиця 46.13 </vt:lpstr>
      <vt:lpstr>'Звіт про зміни у власному кап '!Область_печати</vt:lpstr>
      <vt:lpstr>'Звіт про прибутки і збитки '!Область_печати</vt:lpstr>
      <vt:lpstr>'Звіт про рух грошових кошті (2)'!Область_печати</vt:lpstr>
      <vt:lpstr>'Звіт про сукупний дохід'!Область_печати</vt:lpstr>
      <vt:lpstr>'Звіт про фінансовий стан (Бала '!Область_печати</vt:lpstr>
      <vt:lpstr>'Примітка 10'!Область_печати</vt:lpstr>
      <vt:lpstr>'Примітка 16'!Область_печати</vt:lpstr>
      <vt:lpstr>'Примітка 17'!Область_печати</vt:lpstr>
      <vt:lpstr>'Примітка 18'!Область_печати</vt:lpstr>
      <vt:lpstr>'Примітка 20'!Область_печати</vt:lpstr>
      <vt:lpstr>'Примітка 21'!Область_печати</vt:lpstr>
      <vt:lpstr>'Примітка 24'!Область_печати</vt:lpstr>
      <vt:lpstr>'Примітка 25'!Область_печати</vt:lpstr>
      <vt:lpstr>'Примітка 27'!Область_печати</vt:lpstr>
      <vt:lpstr>'Примітка 28'!Область_печати</vt:lpstr>
      <vt:lpstr>'Примітка 30'!Область_печати</vt:lpstr>
      <vt:lpstr>'Примітка 31'!Область_печати</vt:lpstr>
      <vt:lpstr>'Примітка 32'!Область_печати</vt:lpstr>
      <vt:lpstr>'Примітка 33'!Область_печати</vt:lpstr>
      <vt:lpstr>'Примітка 34'!Область_печати</vt:lpstr>
      <vt:lpstr>'Примітка 35'!Область_печати</vt:lpstr>
      <vt:lpstr>'Примітка 36 '!Область_печати</vt:lpstr>
      <vt:lpstr>'Примітка 38 '!Область_печати</vt:lpstr>
      <vt:lpstr>'Примітка 39 '!Область_печати</vt:lpstr>
      <vt:lpstr>'Примітка 40 '!Область_печати</vt:lpstr>
      <vt:lpstr>'Примітка 42 '!Область_печати</vt:lpstr>
      <vt:lpstr>'Примітка 44 '!Область_печати</vt:lpstr>
      <vt:lpstr>'Примітка 45 '!Область_печати</vt:lpstr>
      <vt:lpstr>'Примітка 46 '!Область_печати</vt:lpstr>
      <vt:lpstr>'Примітка 6'!Область_печати</vt:lpstr>
      <vt:lpstr>'Примітка 9'!Область_печати</vt:lpstr>
      <vt:lpstr>'Таблиця 10.10'!Область_печати</vt:lpstr>
      <vt:lpstr>'Таблиця 10.11'!Область_печати</vt:lpstr>
      <vt:lpstr>'Таблиця 10.12'!Область_печати</vt:lpstr>
      <vt:lpstr>'Таблиця 10.13'!Область_печати</vt:lpstr>
      <vt:lpstr>'Таблиця 10.14'!Область_печати</vt:lpstr>
      <vt:lpstr>'Таблиця 10.2'!Область_печати</vt:lpstr>
      <vt:lpstr>'Таблиця 10.3'!Область_печати</vt:lpstr>
      <vt:lpstr>'Таблиця 10.4'!Область_печати</vt:lpstr>
      <vt:lpstr>'Таблиця 10.5'!Область_печати</vt:lpstr>
      <vt:lpstr>'Таблиця 10.6'!Область_печати</vt:lpstr>
      <vt:lpstr>'Таблиця 10.7'!Область_печати</vt:lpstr>
      <vt:lpstr>'Таблиця 10.8'!Область_печати</vt:lpstr>
      <vt:lpstr>'Таблиця 10.9'!Область_печати</vt:lpstr>
      <vt:lpstr>'Таблиця 17.2'!Область_печати</vt:lpstr>
      <vt:lpstr>'Таблиця 17.3'!Область_печати</vt:lpstr>
      <vt:lpstr>'Таблиця 17.4'!Область_печати</vt:lpstr>
      <vt:lpstr>'Таблиця 17.5'!Область_печати</vt:lpstr>
      <vt:lpstr>'Таблиця 17.6'!Область_печати</vt:lpstr>
      <vt:lpstr>'Таблиця 17.7'!Область_печати</vt:lpstr>
      <vt:lpstr>'Таблиця 18.3'!Область_печати</vt:lpstr>
      <vt:lpstr>'Таблиця 18.4'!Область_печати</vt:lpstr>
      <vt:lpstr>'Таблиця 21.2'!Область_печати</vt:lpstr>
      <vt:lpstr>'Таблиця 35.3'!Область_печати</vt:lpstr>
      <vt:lpstr>'Таблиця 35.4 '!Область_печати</vt:lpstr>
      <vt:lpstr>'Таблиця 35.5'!Область_печати</vt:lpstr>
      <vt:lpstr>'Таблиця 36.4 '!Область_печати</vt:lpstr>
      <vt:lpstr>'Таблиця 38.2 '!Область_печати</vt:lpstr>
      <vt:lpstr>'Таблиця 38.3'!Область_печати</vt:lpstr>
      <vt:lpstr>'Таблиця 38.4'!Область_печати</vt:lpstr>
      <vt:lpstr>'Таблиця 38.5'!Область_печати</vt:lpstr>
      <vt:lpstr>'Таблиця 38.6'!Область_печати</vt:lpstr>
      <vt:lpstr>'Таблиця 38.7'!Область_печати</vt:lpstr>
      <vt:lpstr>'Таблиця 39.10'!Область_печати</vt:lpstr>
      <vt:lpstr>'Таблиця 39.11'!Область_печати</vt:lpstr>
      <vt:lpstr>'Таблиця 39.12'!Область_печати</vt:lpstr>
      <vt:lpstr>'Таблиця 39.13 '!Область_печати</vt:lpstr>
      <vt:lpstr>'Таблиця 39.14'!Область_печати</vt:lpstr>
      <vt:lpstr>'Таблиця 39.2'!Область_печати</vt:lpstr>
      <vt:lpstr>'Таблиця 39.3 '!Область_печати</vt:lpstr>
      <vt:lpstr>'Таблиця 39.4 '!Область_печати</vt:lpstr>
      <vt:lpstr>'Таблиця 39.5 '!Область_печати</vt:lpstr>
      <vt:lpstr>'Таблиця 39.6 '!Область_печати</vt:lpstr>
      <vt:lpstr>'Таблиця 39.7'!Область_печати</vt:lpstr>
      <vt:lpstr>'Таблиця 39.8'!Область_печати</vt:lpstr>
      <vt:lpstr>'Таблиця 39.9'!Область_печати</vt:lpstr>
      <vt:lpstr>'Таблиця 42.2 '!Область_печати</vt:lpstr>
      <vt:lpstr>'Таблиця 42.3 '!Область_печати</vt:lpstr>
      <vt:lpstr>'Таблиця 42.4'!Область_печати</vt:lpstr>
      <vt:lpstr>'Таблиця 45.2 '!Область_печати</vt:lpstr>
      <vt:lpstr>'Таблиця 45.3'!Область_печати</vt:lpstr>
      <vt:lpstr>'Таблиця 46.10'!Область_печати</vt:lpstr>
      <vt:lpstr>'Таблиця 46.12'!Область_печати</vt:lpstr>
      <vt:lpstr>'Таблиця 46.13 '!Область_печати</vt:lpstr>
      <vt:lpstr>'Таблиця 46.2 '!Область_печати</vt:lpstr>
      <vt:lpstr>'Таблиця 46.4 '!Область_печати</vt:lpstr>
      <vt:lpstr>'Таблиця 46.5 '!Область_печати</vt:lpstr>
      <vt:lpstr>'Таблиця 46.6 '!Область_печати</vt:lpstr>
      <vt:lpstr>'Таблиця 46.8'!Область_печати</vt:lpstr>
      <vt:lpstr>'Таблиця 46.9'!Область_печати</vt:lpstr>
      <vt:lpstr>'Таблиця 9.3'!Область_печати</vt:lpstr>
      <vt:lpstr>'Таблиця 9.4'!Область_печати</vt:lpstr>
      <vt:lpstr>'Трансформаційна таблиця'!Область_печати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Markova</dc:creator>
  <cp:lastModifiedBy>Markova</cp:lastModifiedBy>
  <cp:lastPrinted>2013-04-29T15:49:01Z</cp:lastPrinted>
  <dcterms:created xsi:type="dcterms:W3CDTF">2013-03-20T15:41:58Z</dcterms:created>
  <dcterms:modified xsi:type="dcterms:W3CDTF">2013-04-29T15:56:22Z</dcterms:modified>
</cp:coreProperties>
</file>