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5326" windowWidth="16890" windowHeight="8850" tabRatio="952" activeTab="0"/>
  </bookViews>
  <sheets>
    <sheet name="Баланс" sheetId="1" r:id="rId1"/>
    <sheet name="Звіт про фін. результати" sheetId="2" r:id="rId2"/>
    <sheet name="Рух коштів" sheetId="3" r:id="rId3"/>
    <sheet name="Капітал" sheetId="4" r:id="rId4"/>
    <sheet name="Примітка 4" sheetId="5" r:id="rId5"/>
    <sheet name="Примітка 7" sheetId="6" r:id="rId6"/>
    <sheet name="Таблиця 7.2" sheetId="7" r:id="rId7"/>
    <sheet name="Таблиця 7.4" sheetId="8" r:id="rId8"/>
    <sheet name="Примітка 8" sheetId="9" r:id="rId9"/>
    <sheet name="Таблиця 8.2 " sheetId="10" r:id="rId10"/>
    <sheet name="Таблиця 8.3" sheetId="11" r:id="rId11"/>
    <sheet name="Таблиця 8.4" sheetId="12" r:id="rId12"/>
    <sheet name="Таблиця 8.5" sheetId="13" r:id="rId13"/>
    <sheet name="Таблиця 8.6" sheetId="14" r:id="rId14"/>
    <sheet name="Таблиця 8.7" sheetId="15" r:id="rId15"/>
    <sheet name="Таблиця 8.8" sheetId="16" r:id="rId16"/>
    <sheet name="Таблиця 8.9" sheetId="17" r:id="rId17"/>
    <sheet name="Таблиця 8.10" sheetId="18" r:id="rId18"/>
    <sheet name="Таблиця 10.2" sheetId="19" r:id="rId19"/>
    <sheet name="Примiтка 14" sheetId="20" r:id="rId20"/>
    <sheet name="Примітка 15" sheetId="21" r:id="rId21"/>
    <sheet name="Таблиця 15.2" sheetId="22" r:id="rId22"/>
    <sheet name="Таблиця 15.3" sheetId="23" r:id="rId23"/>
    <sheet name="Таблиця 15.4" sheetId="24" r:id="rId24"/>
    <sheet name="Таблиця 15.5" sheetId="25" r:id="rId25"/>
    <sheet name="Примітка 16" sheetId="26" r:id="rId26"/>
    <sheet name="Примітка  18" sheetId="27" r:id="rId27"/>
    <sheet name="Примітка 19" sheetId="28" r:id="rId28"/>
    <sheet name="Таблиця 19.2" sheetId="29" r:id="rId29"/>
    <sheet name="Примітка 22" sheetId="30" r:id="rId30"/>
    <sheet name="Таблиця 22.2" sheetId="31" r:id="rId31"/>
    <sheet name="Примітка 23" sheetId="32" r:id="rId32"/>
    <sheet name="Примітка 24" sheetId="33" r:id="rId33"/>
    <sheet name="Примітка 26" sheetId="34" r:id="rId34"/>
    <sheet name="Примітка 27" sheetId="35" r:id="rId35"/>
    <sheet name="Примітка 28" sheetId="36" r:id="rId36"/>
    <sheet name="Примітка 29" sheetId="37" r:id="rId37"/>
    <sheet name="Примітка 30" sheetId="38" r:id="rId38"/>
    <sheet name="Примітка 31" sheetId="39" r:id="rId39"/>
    <sheet name="Примітка 32" sheetId="40" r:id="rId40"/>
    <sheet name="Таблиця 32.3" sheetId="41" r:id="rId41"/>
    <sheet name="Таблиця 32.4" sheetId="42" r:id="rId42"/>
    <sheet name="Примітка 34" sheetId="43" r:id="rId43"/>
    <sheet name="Примітка 36" sheetId="44" r:id="rId44"/>
    <sheet name="Таблиця 36.2" sheetId="45" r:id="rId45"/>
    <sheet name="Таблиця 36.3" sheetId="46" r:id="rId46"/>
    <sheet name="Таблиця 36.4" sheetId="47" r:id="rId47"/>
    <sheet name="Таблиця 36.5" sheetId="48" r:id="rId48"/>
    <sheet name="Таблиця 36.6" sheetId="49" r:id="rId49"/>
    <sheet name="Таблиця 36.7" sheetId="50" r:id="rId50"/>
    <sheet name="Таблиця 36.8" sheetId="51" r:id="rId51"/>
    <sheet name="Примітка 37" sheetId="52" r:id="rId52"/>
    <sheet name="Таблиця 37.2" sheetId="53" r:id="rId53"/>
    <sheet name="Таблиця 37.3" sheetId="54" r:id="rId54"/>
    <sheet name="Таблиця 37.4_" sheetId="55" r:id="rId55"/>
    <sheet name="Таблиця 37.5" sheetId="56" r:id="rId56"/>
    <sheet name="Таблиця 37.6" sheetId="57" r:id="rId57"/>
    <sheet name="Таблиця 37.7" sheetId="58" r:id="rId58"/>
    <sheet name="Таблиця 37.8" sheetId="59" r:id="rId59"/>
    <sheet name="Таблиця 37.9" sheetId="60" r:id="rId60"/>
    <sheet name="Таблиця 37.10" sheetId="61" r:id="rId61"/>
    <sheet name="Таблиця 37.11" sheetId="62" r:id="rId62"/>
    <sheet name="Примітка 38" sheetId="63" r:id="rId63"/>
    <sheet name="Примітка 39" sheetId="64" r:id="rId64"/>
    <sheet name="Таблиця 39.2" sheetId="65" r:id="rId65"/>
    <sheet name="Таблиця 39.3" sheetId="66" r:id="rId66"/>
    <sheet name="Примітка 41" sheetId="67" r:id="rId67"/>
    <sheet name="Примітка 42" sheetId="68" r:id="rId68"/>
    <sheet name="Таблиця 42.2" sheetId="69" r:id="rId69"/>
    <sheet name="Таблиця 42.4" sheetId="70" r:id="rId70"/>
    <sheet name="Таблиця 42.5" sheetId="71" r:id="rId71"/>
    <sheet name="Таблиця 42.6" sheetId="72" r:id="rId72"/>
    <sheet name="Таблиця 42.8" sheetId="73" r:id="rId73"/>
    <sheet name="Таблиця 42.9" sheetId="74" r:id="rId74"/>
    <sheet name="Примітка 45" sheetId="75" r:id="rId75"/>
    <sheet name="Примітка 46" sheetId="76" r:id="rId76"/>
  </sheets>
  <definedNames/>
  <calcPr fullCalcOnLoad="1"/>
</workbook>
</file>

<file path=xl/sharedStrings.xml><?xml version="1.0" encoding="utf-8"?>
<sst xmlns="http://schemas.openxmlformats.org/spreadsheetml/2006/main" count="3345" uniqueCount="878">
  <si>
    <t xml:space="preserve">Дебіторська заборгованість за торговими операціями </t>
  </si>
  <si>
    <t xml:space="preserve">Заборгованість за фінансовим лізингом (орендою) </t>
  </si>
  <si>
    <t xml:space="preserve">Дебіторська заборгованість за операціями з кредитовими та дебетовими картками </t>
  </si>
  <si>
    <t xml:space="preserve">Розрахунки за конверсійними операціями </t>
  </si>
  <si>
    <t xml:space="preserve">Переоцінка фінансових інструментів, що обліковуються за позабалансовими рахунками </t>
  </si>
  <si>
    <t xml:space="preserve">Похідні фінансові активи, що призначені для обліку хеджування </t>
  </si>
  <si>
    <t xml:space="preserve">Грошові кошти з обмеженим правом користування </t>
  </si>
  <si>
    <t xml:space="preserve">Резерв під знецінення </t>
  </si>
  <si>
    <t xml:space="preserve">Усього інших фінансових активів за мінусом резервів </t>
  </si>
  <si>
    <t xml:space="preserve">Фінансовий лізинг (оренда) </t>
  </si>
  <si>
    <t xml:space="preserve">Конверсійні операції </t>
  </si>
  <si>
    <t xml:space="preserve">Поточна заборгованість та незнецінена: </t>
  </si>
  <si>
    <t xml:space="preserve">Великі клієнти з кредитною історією більше 2 років </t>
  </si>
  <si>
    <t xml:space="preserve">Нові великі клієнти </t>
  </si>
  <si>
    <t xml:space="preserve">Середні компанії </t>
  </si>
  <si>
    <t xml:space="preserve">Малі компанії </t>
  </si>
  <si>
    <t xml:space="preserve">Дебіторська заборгованість, умови якої протягом року були переглянуті </t>
  </si>
  <si>
    <t xml:space="preserve">Усього поточної дебіторської заборгованості та незнеціненої: </t>
  </si>
  <si>
    <t xml:space="preserve">Прострочена, але незнецінена: </t>
  </si>
  <si>
    <t xml:space="preserve">Заборгованість знецінена на індивідуальній основі: </t>
  </si>
  <si>
    <t xml:space="preserve">Інша дебіторська заборгованість </t>
  </si>
  <si>
    <t xml:space="preserve">Усього іншої фінансової дебіторської заборгованості </t>
  </si>
  <si>
    <t xml:space="preserve">Дебіторська заборгованість з придбання активів </t>
  </si>
  <si>
    <t xml:space="preserve">Передоплата за послуги </t>
  </si>
  <si>
    <t xml:space="preserve">Дорогоцінні метали </t>
  </si>
  <si>
    <t xml:space="preserve">Майно, що перейшло у власність банку як заставодержателя </t>
  </si>
  <si>
    <t xml:space="preserve">Резерв </t>
  </si>
  <si>
    <t xml:space="preserve">Усього інших активів за мінусом резервів </t>
  </si>
  <si>
    <t xml:space="preserve">Інші фінансові активи, що обліковуються за справедливою вартістю з визнанням результату переоцінки у фінансових результатах </t>
  </si>
  <si>
    <t xml:space="preserve">Інвестиції в асоційовані компанії </t>
  </si>
  <si>
    <t xml:space="preserve">Основні засоби </t>
  </si>
  <si>
    <t xml:space="preserve">Кошти клієнтів </t>
  </si>
  <si>
    <t xml:space="preserve">справедлива вартість </t>
  </si>
  <si>
    <t xml:space="preserve">Кореспондентські рахунки та депозити овернайт інших банків </t>
  </si>
  <si>
    <t xml:space="preserve">Депозити інших банків: </t>
  </si>
  <si>
    <t xml:space="preserve">Договори продажу і зворотного викупу з іншими банками </t>
  </si>
  <si>
    <t xml:space="preserve">Кредити, отримані: </t>
  </si>
  <si>
    <t xml:space="preserve">Прострочені залучені кошти інших банків </t>
  </si>
  <si>
    <t xml:space="preserve">Усього коштів інших банків </t>
  </si>
  <si>
    <t xml:space="preserve">Державні та громадські організації: </t>
  </si>
  <si>
    <t xml:space="preserve">Поточні рахунки </t>
  </si>
  <si>
    <t xml:space="preserve">Строкові кошти </t>
  </si>
  <si>
    <t xml:space="preserve">Інші юридичні особи </t>
  </si>
  <si>
    <t xml:space="preserve">Фізичні особи: </t>
  </si>
  <si>
    <t xml:space="preserve">Усього коштів клієнтів </t>
  </si>
  <si>
    <t xml:space="preserve">Центральні та місцеві органи державного управління </t>
  </si>
  <si>
    <t xml:space="preserve">Усього коштів клієнтів: </t>
  </si>
  <si>
    <t xml:space="preserve">балансова вартість </t>
  </si>
  <si>
    <t xml:space="preserve">Зобов'язання кредитного характеру </t>
  </si>
  <si>
    <t xml:space="preserve">Податкові ризики </t>
  </si>
  <si>
    <t xml:space="preserve">Залишок на 1 січня </t>
  </si>
  <si>
    <t xml:space="preserve">Залишок на кінець дня 31 грудня </t>
  </si>
  <si>
    <t xml:space="preserve">При-мітки </t>
  </si>
  <si>
    <t xml:space="preserve">Кредиторська заборгованість </t>
  </si>
  <si>
    <t xml:space="preserve">Дивіденди до сплати </t>
  </si>
  <si>
    <t xml:space="preserve">Кредиторська заборгованість за дебетовими та кредитовими картками </t>
  </si>
  <si>
    <t xml:space="preserve">Резерви під зобов'язання кредитного характеру </t>
  </si>
  <si>
    <t xml:space="preserve">Інші нараховані зобов'язання </t>
  </si>
  <si>
    <t xml:space="preserve">Усього інших фінансових зобов'язань </t>
  </si>
  <si>
    <t xml:space="preserve">Кредиторська заборгованість за податками та обов'язковими платежами, крім податку на прибуток </t>
  </si>
  <si>
    <t xml:space="preserve">Кредиторська заборгованість за розрахунками з працівниками банку </t>
  </si>
  <si>
    <t xml:space="preserve">Кредиторська заборгованість з придбання активів </t>
  </si>
  <si>
    <t xml:space="preserve">Доходи майбутніх періодів </t>
  </si>
  <si>
    <t xml:space="preserve">Кількість акцій в обігу (тис.шт.) </t>
  </si>
  <si>
    <t xml:space="preserve">Внески за акціями (паями, частками) нового випуску </t>
  </si>
  <si>
    <t xml:space="preserve">Продаж раніше викуплених власних акцій </t>
  </si>
  <si>
    <t xml:space="preserve">Анульовані раніше викуплені власні акції </t>
  </si>
  <si>
    <t xml:space="preserve">Дивіденди, що капіталізовані </t>
  </si>
  <si>
    <t xml:space="preserve">Прості акції </t>
  </si>
  <si>
    <t xml:space="preserve">Дивіденди, що спрямовані на збільшення статутного капіталу </t>
  </si>
  <si>
    <t xml:space="preserve">Фонд переоцінки </t>
  </si>
  <si>
    <t>Звіт про рух грошових коштів</t>
  </si>
  <si>
    <t>Звіт про власний капітал</t>
  </si>
  <si>
    <t xml:space="preserve">Прибуток/(збиток), що належить акціонерам - власникам простих акцій банку </t>
  </si>
  <si>
    <t xml:space="preserve">Прибуток/(збиток), що належить акціонерам - власникам привілейованих акцій банку </t>
  </si>
  <si>
    <t xml:space="preserve">Середньорічна кількість простих акцій в обігу (тис.шт.) </t>
  </si>
  <si>
    <t xml:space="preserve">Середньорічна кількість привілейованих акцій в обігу (тис.шт.) </t>
  </si>
  <si>
    <t xml:space="preserve">Чистий прибуток/(збиток) на одну привілейовану акцію </t>
  </si>
  <si>
    <t xml:space="preserve">Скоригований чистий прибуток/(збиток) на одну привілейовану акцію </t>
  </si>
  <si>
    <t xml:space="preserve">Найменування звітних сегментів </t>
  </si>
  <si>
    <t xml:space="preserve">Вилучення </t>
  </si>
  <si>
    <t xml:space="preserve">Доходи від зовнішніх контрагентів </t>
  </si>
  <si>
    <t xml:space="preserve">Доходи від інших сегментів </t>
  </si>
  <si>
    <t xml:space="preserve">Усього доходів </t>
  </si>
  <si>
    <t xml:space="preserve">послуги корпоративним клієнтам </t>
  </si>
  <si>
    <t xml:space="preserve">послуги фізичним особам </t>
  </si>
  <si>
    <t xml:space="preserve">інвестиційна банківська діяльність </t>
  </si>
  <si>
    <t xml:space="preserve">інші операції </t>
  </si>
  <si>
    <t xml:space="preserve">Інші операційні витрати </t>
  </si>
  <si>
    <t xml:space="preserve">Усього витрат </t>
  </si>
  <si>
    <t xml:space="preserve">Результат сегмента </t>
  </si>
  <si>
    <t xml:space="preserve">Нерозподілені доходи </t>
  </si>
  <si>
    <t xml:space="preserve">Нерозподілені витрати </t>
  </si>
  <si>
    <t xml:space="preserve">Частка у фінансовому результаті асоційованої компанії після оподаткування </t>
  </si>
  <si>
    <t xml:space="preserve">Прибуток/(збиток) до оподаткування </t>
  </si>
  <si>
    <t xml:space="preserve">Витрати за податком на прибуток </t>
  </si>
  <si>
    <t xml:space="preserve">Прибуток/(збиток) </t>
  </si>
  <si>
    <t xml:space="preserve">Довгострокові активи, утримувані для продажу (чи груп вибуття) </t>
  </si>
  <si>
    <t xml:space="preserve">Інші активи сегментів </t>
  </si>
  <si>
    <t xml:space="preserve">Усього активів сегментів </t>
  </si>
  <si>
    <t xml:space="preserve">Поточні та відстрочені податкові активи </t>
  </si>
  <si>
    <t xml:space="preserve">Інші нерозподілені активи </t>
  </si>
  <si>
    <t xml:space="preserve">Зобов'язання, що безпосередньо пов'язані з довгостроковими активами, утримуваними для продажу (чи груп вибуття) </t>
  </si>
  <si>
    <t xml:space="preserve">Інші зобов'язання сегментів </t>
  </si>
  <si>
    <t xml:space="preserve">Усього зобов'язань сегментів </t>
  </si>
  <si>
    <t xml:space="preserve">Поточні та відстрочені податкові зобов'язання </t>
  </si>
  <si>
    <t xml:space="preserve">Інші нерозподілені зобов'язання </t>
  </si>
  <si>
    <t xml:space="preserve">Інші сегментні статті </t>
  </si>
  <si>
    <t xml:space="preserve">Капітальні інвестиції </t>
  </si>
  <si>
    <t xml:space="preserve">Зменшення корисності, що визнається безпосередньо у складі власного капіталу </t>
  </si>
  <si>
    <t xml:space="preserve">Інші негрошові доходи/(витрати) </t>
  </si>
  <si>
    <t xml:space="preserve">Україна </t>
  </si>
  <si>
    <t xml:space="preserve">Європа </t>
  </si>
  <si>
    <t xml:space="preserve">США </t>
  </si>
  <si>
    <t xml:space="preserve">Інші країни </t>
  </si>
  <si>
    <t xml:space="preserve">Найменування валюти </t>
  </si>
  <si>
    <t xml:space="preserve">Долари США </t>
  </si>
  <si>
    <t xml:space="preserve">Євро </t>
  </si>
  <si>
    <t xml:space="preserve">Фунти стерлінгів </t>
  </si>
  <si>
    <t xml:space="preserve">монетарні активи </t>
  </si>
  <si>
    <t xml:space="preserve">монетарні зобов'язання </t>
  </si>
  <si>
    <t xml:space="preserve">похідні фінансові інструменти </t>
  </si>
  <si>
    <t xml:space="preserve">чиста позиція </t>
  </si>
  <si>
    <t xml:space="preserve">вплив на прибуток/(збиток) </t>
  </si>
  <si>
    <t xml:space="preserve">вплив на власний капітал </t>
  </si>
  <si>
    <t xml:space="preserve">вплив на прибуток/ (збиток) </t>
  </si>
  <si>
    <t xml:space="preserve">Зміцнення долара США на 5% </t>
  </si>
  <si>
    <t xml:space="preserve">Послаблення долара США на 5% </t>
  </si>
  <si>
    <t xml:space="preserve">Зміцнення євро на 5% </t>
  </si>
  <si>
    <t xml:space="preserve">Послаблення євро на 5% </t>
  </si>
  <si>
    <t xml:space="preserve">Зміцнення фунта стерлінгів на 5% </t>
  </si>
  <si>
    <t xml:space="preserve">Послаблення фунта стерлінгів на 5% </t>
  </si>
  <si>
    <t xml:space="preserve">Зміцнення інших валют </t>
  </si>
  <si>
    <t xml:space="preserve">Послаблення інших валют </t>
  </si>
  <si>
    <t xml:space="preserve">На вимогу і менше 1 міс. </t>
  </si>
  <si>
    <t xml:space="preserve">Від 1 до 6 міс. </t>
  </si>
  <si>
    <t xml:space="preserve">Від 6 до 12 міс. </t>
  </si>
  <si>
    <t xml:space="preserve">Більше року </t>
  </si>
  <si>
    <t xml:space="preserve">Усього фінансових активів </t>
  </si>
  <si>
    <t xml:space="preserve">Усього фінансових зобов'язань </t>
  </si>
  <si>
    <t xml:space="preserve">Немонетарні </t>
  </si>
  <si>
    <t xml:space="preserve">(%) </t>
  </si>
  <si>
    <t xml:space="preserve">євро </t>
  </si>
  <si>
    <t xml:space="preserve">інші </t>
  </si>
  <si>
    <t xml:space="preserve">Активи </t>
  </si>
  <si>
    <t xml:space="preserve">Торгові боргові цінні папери </t>
  </si>
  <si>
    <t xml:space="preserve">Інші боргові цінні папери, що обліковуються за справедливою вартістю з визнанням результату переоцінки у фінансових результатах </t>
  </si>
  <si>
    <t xml:space="preserve">Боргові цінні папери у портфелі банку на продаж </t>
  </si>
  <si>
    <t xml:space="preserve">Боргові цінні папери у портфелі банку до погашення </t>
  </si>
  <si>
    <t xml:space="preserve">Переведення до довгострокових активів, що утримуються для продажу </t>
  </si>
  <si>
    <t xml:space="preserve">Зобов'язання </t>
  </si>
  <si>
    <t xml:space="preserve">Кошти клієнтів: </t>
  </si>
  <si>
    <t xml:space="preserve">Зобов'язання, що пов'язані з довгостроковими активами, що утримуються для продажу (чи групами вибуття) </t>
  </si>
  <si>
    <t xml:space="preserve">гривня </t>
  </si>
  <si>
    <t xml:space="preserve">долари США </t>
  </si>
  <si>
    <t xml:space="preserve">ОЕСР </t>
  </si>
  <si>
    <t xml:space="preserve">Нефінансові активи </t>
  </si>
  <si>
    <t xml:space="preserve">Нефінансові зобов'язання </t>
  </si>
  <si>
    <t xml:space="preserve">Чиста балансова позиція </t>
  </si>
  <si>
    <t xml:space="preserve">Від 1 до 3 міс. </t>
  </si>
  <si>
    <t xml:space="preserve">Від 3 до 12 міс. </t>
  </si>
  <si>
    <t xml:space="preserve">Від 12 міс. до 5 років </t>
  </si>
  <si>
    <t xml:space="preserve">Фізичні особи </t>
  </si>
  <si>
    <t xml:space="preserve">Поставочні форвардні контракти, загальна сума </t>
  </si>
  <si>
    <t xml:space="preserve">Поставочні форвардні контракти, чиста сума </t>
  </si>
  <si>
    <t xml:space="preserve">Фінансові гарантії </t>
  </si>
  <si>
    <t xml:space="preserve">Інші зобов'язання кредитного характеру </t>
  </si>
  <si>
    <t xml:space="preserve">Усього потенційних майбутніх виплат за фінансовими зобов'язаннями </t>
  </si>
  <si>
    <t xml:space="preserve">На вимогу та менше 1 міс. </t>
  </si>
  <si>
    <t xml:space="preserve">Чистий розрив ліквідності на кінець дня 31 грудня </t>
  </si>
  <si>
    <t xml:space="preserve">Сукупний розрив ліквідності на кінець дня 31 грудня </t>
  </si>
  <si>
    <t xml:space="preserve">Усього регулятивного капіталу </t>
  </si>
  <si>
    <t xml:space="preserve">Зобов'язання з кредитування, що надані </t>
  </si>
  <si>
    <t xml:space="preserve">Невикористані кредитні лінії </t>
  </si>
  <si>
    <t xml:space="preserve">Власні акції (частки, паї), що викуплені в акціонерів (учасників) </t>
  </si>
  <si>
    <t xml:space="preserve">Емісійні різниці </t>
  </si>
  <si>
    <t xml:space="preserve">Усього пасивів </t>
  </si>
  <si>
    <t>4.1</t>
  </si>
  <si>
    <t>4.2</t>
  </si>
  <si>
    <t>5.1</t>
  </si>
  <si>
    <t>5.2</t>
  </si>
  <si>
    <t>13.1</t>
  </si>
  <si>
    <t>13.2</t>
  </si>
  <si>
    <t>14.1</t>
  </si>
  <si>
    <t>14.2</t>
  </si>
  <si>
    <t xml:space="preserve">Чистий процентний дохід/(Чисті процентні витрати) </t>
  </si>
  <si>
    <t xml:space="preserve">Процентні доходи </t>
  </si>
  <si>
    <t xml:space="preserve">Процентні витрати </t>
  </si>
  <si>
    <t xml:space="preserve">Комісійні доходи </t>
  </si>
  <si>
    <t xml:space="preserve">Комісійні витрати </t>
  </si>
  <si>
    <t xml:space="preserve">Результат від торгових операцій з цінними паперами в торговому портфелі банку </t>
  </si>
  <si>
    <t xml:space="preserve">Результат від операцій з хеджування </t>
  </si>
  <si>
    <t xml:space="preserve">Результат від торгівлі іноземною валютою </t>
  </si>
  <si>
    <t xml:space="preserve">Результат від переоцінки об'єктів інвестиційної нерухомості </t>
  </si>
  <si>
    <t xml:space="preserve">Результат від переоцінки іноземної валюти </t>
  </si>
  <si>
    <t xml:space="preserve">Резерви під заборгованість за кредитами </t>
  </si>
  <si>
    <t xml:space="preserve">Знецінення цінних паперів у портфелі банку на продаж </t>
  </si>
  <si>
    <t xml:space="preserve">Результат від продажу цінних паперів у портфелі банку на продаж </t>
  </si>
  <si>
    <t xml:space="preserve">Знецінення цінних паперів у портфелі банку до погашення </t>
  </si>
  <si>
    <t xml:space="preserve">Інші операційні доходи </t>
  </si>
  <si>
    <t xml:space="preserve">Адміністративні та інші операційні витрати </t>
  </si>
  <si>
    <t xml:space="preserve">Дохід від участі в капіталі </t>
  </si>
  <si>
    <t xml:space="preserve">Витрати на податок на прибуток </t>
  </si>
  <si>
    <t xml:space="preserve">Чистий прибуток/(збиток) від продажу довгострокових активів, призначених для продажу </t>
  </si>
  <si>
    <t>1.1</t>
  </si>
  <si>
    <t>1.2</t>
  </si>
  <si>
    <t>2.1</t>
  </si>
  <si>
    <t>2.2</t>
  </si>
  <si>
    <t>19.1</t>
  </si>
  <si>
    <t>19.2</t>
  </si>
  <si>
    <t xml:space="preserve">Примітки </t>
  </si>
  <si>
    <t xml:space="preserve">Грошові кошти від операційної діяльності: </t>
  </si>
  <si>
    <t xml:space="preserve">Зміни в операційних активах та зобов'язаннях: </t>
  </si>
  <si>
    <t xml:space="preserve">Чистий (приріст)/зниження за торговими цінними паперами </t>
  </si>
  <si>
    <t xml:space="preserve">Чистий (приріст)/зниження за коштами в інших банках </t>
  </si>
  <si>
    <t xml:space="preserve">Чистий (приріст)/зниження за іншими фінансовими активами </t>
  </si>
  <si>
    <t xml:space="preserve">Чистий (приріст)/зниження за іншими активами </t>
  </si>
  <si>
    <t xml:space="preserve">Грошові кошти від інвестиційної діяльності: </t>
  </si>
  <si>
    <t xml:space="preserve">Придбання цінних паперів у портфелі банку на продаж </t>
  </si>
  <si>
    <t xml:space="preserve">Дохід від реалізації цінних паперів у портфелі банку на продаж </t>
  </si>
  <si>
    <t xml:space="preserve">Придбання цінних паперів у портфелі банку до погашення </t>
  </si>
  <si>
    <t xml:space="preserve">Дохід від погашення цінних паперів у портфелі банку до погашення </t>
  </si>
  <si>
    <t xml:space="preserve">Придбання основних засобів </t>
  </si>
  <si>
    <t xml:space="preserve">Дохід від реалізації основних засобів </t>
  </si>
  <si>
    <t xml:space="preserve">Дивіденди отримані </t>
  </si>
  <si>
    <t xml:space="preserve">Придбання дочірніх компаній за мінусом отриманих грошових коштів </t>
  </si>
  <si>
    <t xml:space="preserve">Дохід від реалізації дочірньої компанії за мінусом виплачених грошових коштів </t>
  </si>
  <si>
    <t xml:space="preserve">Придбання асоційованих компаній </t>
  </si>
  <si>
    <t xml:space="preserve">Дохід від реалізації асоційованих компаній </t>
  </si>
  <si>
    <t xml:space="preserve">Придбання інвестиційної нерухомості </t>
  </si>
  <si>
    <t xml:space="preserve">Дохід від реалізації інвестиційної нерухомості </t>
  </si>
  <si>
    <t xml:space="preserve">Придбання нематеріальних активів </t>
  </si>
  <si>
    <t xml:space="preserve">Дохід від вибуття нематеріальних активів </t>
  </si>
  <si>
    <t xml:space="preserve">Чисті грошові кошти, що отримані від інвестиційної діяльності/(використані в інвестиційній діяльності) </t>
  </si>
  <si>
    <t xml:space="preserve">Грошові кошти від фінансової діяльності: </t>
  </si>
  <si>
    <t xml:space="preserve">Отримані інші залучені кошти </t>
  </si>
  <si>
    <t xml:space="preserve">Повернення інших залучених коштів </t>
  </si>
  <si>
    <t xml:space="preserve">Отримання субординованого боргу </t>
  </si>
  <si>
    <t xml:space="preserve">Погашення субординованого боргу </t>
  </si>
  <si>
    <t xml:space="preserve">Емісія привілейованих акцій </t>
  </si>
  <si>
    <t xml:space="preserve">Інші внески акціонерів, окрім емісії акцій </t>
  </si>
  <si>
    <t xml:space="preserve">Викуп власних акцій </t>
  </si>
  <si>
    <t xml:space="preserve">Продаж власних акцій </t>
  </si>
  <si>
    <t xml:space="preserve">Дивіденди виплачені </t>
  </si>
  <si>
    <t xml:space="preserve">Інші виплати акціонерам, окрім дивідендів </t>
  </si>
  <si>
    <t xml:space="preserve">Вплив змін обмінного курсу на грошові кошти та їх еквіваленти </t>
  </si>
  <si>
    <t xml:space="preserve">Грошові кошти та їх еквіваленти на початок року </t>
  </si>
  <si>
    <t xml:space="preserve">Грошові кошти та їх еквіваленти на кінець року </t>
  </si>
  <si>
    <t xml:space="preserve">Належить акціонерам материнського банку </t>
  </si>
  <si>
    <t xml:space="preserve">Вплив переходу на нові та/або переглянуті стандарти і тлумачення, що забезпечують контекст, у якому слід читати стандарти </t>
  </si>
  <si>
    <t xml:space="preserve">Цінні папери в портфелі банку на продаж: </t>
  </si>
  <si>
    <t xml:space="preserve">Результат переоцінки до їх справедливої вартості </t>
  </si>
  <si>
    <t xml:space="preserve">Продаж або втрати від зменшення корисності </t>
  </si>
  <si>
    <t xml:space="preserve">Основні засоби та нематеріальні активи: </t>
  </si>
  <si>
    <t xml:space="preserve">Результат переоцінки </t>
  </si>
  <si>
    <t xml:space="preserve">Реалізований результат переоцінки </t>
  </si>
  <si>
    <t xml:space="preserve">Результат переоцінки за операціями хеджування </t>
  </si>
  <si>
    <t xml:space="preserve">Накопичені курсові різниці </t>
  </si>
  <si>
    <t xml:space="preserve">Відстрочені податки </t>
  </si>
  <si>
    <t xml:space="preserve">Чистий дохід/(збиток), що визнаний безпосередньо у складі власного капіталу </t>
  </si>
  <si>
    <t xml:space="preserve">Прибуток/(збиток) за рік </t>
  </si>
  <si>
    <t xml:space="preserve">Усього доходів/(збитків), що визнані за рік </t>
  </si>
  <si>
    <t xml:space="preserve">Емісія акцій </t>
  </si>
  <si>
    <t xml:space="preserve">Власні акції, що викуплені в акціонерів: </t>
  </si>
  <si>
    <t xml:space="preserve">Викуплені </t>
  </si>
  <si>
    <t xml:space="preserve">Продаж </t>
  </si>
  <si>
    <t xml:space="preserve">Анулювання </t>
  </si>
  <si>
    <t xml:space="preserve">Об'єднання компаній </t>
  </si>
  <si>
    <t xml:space="preserve">Дивіденди, за якими прийнято рішення щодо виплати </t>
  </si>
  <si>
    <t xml:space="preserve">Скоригований залишок на початок звітного року </t>
  </si>
  <si>
    <t xml:space="preserve">Коригування Зміна облікової політики </t>
  </si>
  <si>
    <t xml:space="preserve">Виправлення помилок </t>
  </si>
  <si>
    <t xml:space="preserve">Прибуток/збиток за рік </t>
  </si>
  <si>
    <t xml:space="preserve">Залишок на кінець дня 31 грудня звітного року </t>
  </si>
  <si>
    <t>статутний капітал</t>
  </si>
  <si>
    <t>усього</t>
  </si>
  <si>
    <t>Частка меншості</t>
  </si>
  <si>
    <t>Усього власного капіталу</t>
  </si>
  <si>
    <t>13.3</t>
  </si>
  <si>
    <t>17.1</t>
  </si>
  <si>
    <t>17.2</t>
  </si>
  <si>
    <t>18.1</t>
  </si>
  <si>
    <t>18.2</t>
  </si>
  <si>
    <t>27.1</t>
  </si>
  <si>
    <t>27.2</t>
  </si>
  <si>
    <t>27.3</t>
  </si>
  <si>
    <t>11.1</t>
  </si>
  <si>
    <t>11.2</t>
  </si>
  <si>
    <t xml:space="preserve">Машини та обладнання </t>
  </si>
  <si>
    <t xml:space="preserve">Транспортні засоби </t>
  </si>
  <si>
    <t xml:space="preserve">Інструменти, прилади, інвентар (меблі) </t>
  </si>
  <si>
    <t xml:space="preserve">Інші основні засоби </t>
  </si>
  <si>
    <t xml:space="preserve">Інші необоротні матеріальні активи </t>
  </si>
  <si>
    <t xml:space="preserve">Усього </t>
  </si>
  <si>
    <t>Таблиця 4.1. Грошові кошти та їх еквіваленти</t>
  </si>
  <si>
    <t xml:space="preserve">Готівкові кошти </t>
  </si>
  <si>
    <t xml:space="preserve">Кошти в Національному банку України (крім обов'язкових резервів) </t>
  </si>
  <si>
    <t xml:space="preserve">Кошти обов'язкових резервів банку в Національному банку України </t>
  </si>
  <si>
    <t xml:space="preserve">Кореспондентські рахунки та депозити "овернайт" у банках: </t>
  </si>
  <si>
    <t xml:space="preserve">України </t>
  </si>
  <si>
    <t xml:space="preserve">Інших країн </t>
  </si>
  <si>
    <t xml:space="preserve">Депозити в інших банках зі строком погашення до трьох місяців </t>
  </si>
  <si>
    <t xml:space="preserve">Договори купівлі і зворотного продажу ("зворотний репо") з іншими банками зі строком погашення до трьох місяців </t>
  </si>
  <si>
    <t xml:space="preserve">Усього грошових коштів та їх еквівалентів </t>
  </si>
  <si>
    <t>Примітка 4. Грошові кошти та їх еквівалент</t>
  </si>
  <si>
    <t>1.3</t>
  </si>
  <si>
    <t>1.4</t>
  </si>
  <si>
    <t>1.5</t>
  </si>
  <si>
    <t xml:space="preserve">Із затримкою платежу до 31 днів </t>
  </si>
  <si>
    <t xml:space="preserve">Із затримкою платежу від 32 до 92 днів </t>
  </si>
  <si>
    <t xml:space="preserve">Із затримкою платежу від 93 до 183 днів </t>
  </si>
  <si>
    <t xml:space="preserve">Із затримкою платежу від 184 до 365 (366) днів </t>
  </si>
  <si>
    <t xml:space="preserve">Із затримкою платежу більше ніж 366 (367) днів </t>
  </si>
  <si>
    <t>Баланс</t>
  </si>
  <si>
    <t>ЗВІТ</t>
  </si>
  <si>
    <t xml:space="preserve">Результат від переоцінки інших фінансових інструментів, що обліковуються за справедливою вартістю з визнанням результату переоцінки у фінансових результатах </t>
  </si>
  <si>
    <t xml:space="preserve">Прибуток/(збиток), який виникає під час первісного визнання фінансових активів за процентною ставкою, вищою або нижчою, ніж ринкова </t>
  </si>
  <si>
    <t xml:space="preserve">Прибуток/(збиток), який виникає під час первісного визнання фінансових зобов'язань за процентною ставкою, вищою або нижчою, ніж ринкова </t>
  </si>
  <si>
    <t xml:space="preserve">Чистий прибуток/(збиток) </t>
  </si>
  <si>
    <t>про фінансові результати</t>
  </si>
  <si>
    <t>26.1</t>
  </si>
  <si>
    <t>26.2</t>
  </si>
  <si>
    <t>(тис. грн.)</t>
  </si>
  <si>
    <t>Головний бухгалтер</t>
  </si>
  <si>
    <t>(непрямий метод)</t>
  </si>
  <si>
    <t xml:space="preserve">Чистий прибуток/ (збиток) за рік </t>
  </si>
  <si>
    <t xml:space="preserve">Коригування для приведення суми чистого прибутку/(збитку) до суми грошових надходжень від операцій: </t>
  </si>
  <si>
    <t xml:space="preserve">Чисте збільшення/(зменшення) резервів за активами </t>
  </si>
  <si>
    <t xml:space="preserve">Нараховані доходи </t>
  </si>
  <si>
    <t xml:space="preserve">Нараховані витрати </t>
  </si>
  <si>
    <t xml:space="preserve">Торговельний результат </t>
  </si>
  <si>
    <t xml:space="preserve">Нарахований та відстрочений податок </t>
  </si>
  <si>
    <t xml:space="preserve">Прибуток/(збиток) від продажу інвестицій </t>
  </si>
  <si>
    <t xml:space="preserve">Прибуток від інвестицій в асоційовані компанії </t>
  </si>
  <si>
    <t xml:space="preserve">Амортизація дисконту і премії фінансових інструментів </t>
  </si>
  <si>
    <t xml:space="preserve">Інший рух коштів, що не є грошовим </t>
  </si>
  <si>
    <t xml:space="preserve">Чистий грошовий прибуток/(збиток) до зміни операційних активів та зобов'язань </t>
  </si>
  <si>
    <t xml:space="preserve">Чистий (приріст)/зниження за іншими фінансовими активами, що відображаються за справедливою вартістю з визнанням переоцінки через прибутки/збитки </t>
  </si>
  <si>
    <t xml:space="preserve">Чисті грошові кошти, що отримані від операційної діяльності/ (використані в операційній діяльності) </t>
  </si>
  <si>
    <t xml:space="preserve">Емісія звичайних акцій </t>
  </si>
  <si>
    <t xml:space="preserve">Чисті грошові кошти, що отримані від фінансової діяльності/ (використані у фінансовій діяльності) </t>
  </si>
  <si>
    <t xml:space="preserve">Чистий приплив (відплив) грошових коштів та їх еквівалентів </t>
  </si>
  <si>
    <t xml:space="preserve">нерозподілений прибуток
</t>
  </si>
  <si>
    <t xml:space="preserve">Поточні та незнецінені: </t>
  </si>
  <si>
    <t xml:space="preserve">Великі позичальники з кредитною історією більше 2 років </t>
  </si>
  <si>
    <t xml:space="preserve">Нові великі позичальники </t>
  </si>
  <si>
    <t xml:space="preserve">Кредити середнім компаніям </t>
  </si>
  <si>
    <t xml:space="preserve">Кредити малим компаніям </t>
  </si>
  <si>
    <t xml:space="preserve">Кредити, умови яких протягом року були переглянуті </t>
  </si>
  <si>
    <t xml:space="preserve">Усього кредитів поточних та незнецінених: </t>
  </si>
  <si>
    <t xml:space="preserve">Прострочені, але незнецінені: </t>
  </si>
  <si>
    <t xml:space="preserve">Знецінені кредити, які оцінені на індивідуальній основі: </t>
  </si>
  <si>
    <t xml:space="preserve">Інші кредити </t>
  </si>
  <si>
    <t xml:space="preserve">Резерв під знецінення за кредитами </t>
  </si>
  <si>
    <t xml:space="preserve">Усього кредитів </t>
  </si>
  <si>
    <t>5.3</t>
  </si>
  <si>
    <t>5.4</t>
  </si>
  <si>
    <t>5.5</t>
  </si>
  <si>
    <t xml:space="preserve">Справедлива вартість забезпечення за простроченими, але незнеціненими кредитами: </t>
  </si>
  <si>
    <t xml:space="preserve">Справедлива вартість забезпечення за знеціненими кредитами, які оцінені на індивідуальній основі </t>
  </si>
  <si>
    <t xml:space="preserve">Кредити фізичним особам підприємцям </t>
  </si>
  <si>
    <t xml:space="preserve">Інші кредити фізич ним особам </t>
  </si>
  <si>
    <t xml:space="preserve">Балансова вартість на 1 січня </t>
  </si>
  <si>
    <t xml:space="preserve">Нараховані процентні доходи </t>
  </si>
  <si>
    <t xml:space="preserve">Проценти отримані </t>
  </si>
  <si>
    <t xml:space="preserve">Вплив перерахунку у валюту подання звітності </t>
  </si>
  <si>
    <t xml:space="preserve">Рух цінних паперів </t>
  </si>
  <si>
    <t xml:space="preserve">Надходження </t>
  </si>
  <si>
    <t xml:space="preserve">Погашення </t>
  </si>
  <si>
    <t xml:space="preserve">Придбання через злиття компаній </t>
  </si>
  <si>
    <t xml:space="preserve">Вибуття </t>
  </si>
  <si>
    <t xml:space="preserve">Курсові різниці </t>
  </si>
  <si>
    <t xml:space="preserve">Балансова вартість на кінець дня 31 грудня </t>
  </si>
  <si>
    <t xml:space="preserve">Асоційовані компанії </t>
  </si>
  <si>
    <t xml:space="preserve">Частка прибутку асоційованих компаній </t>
  </si>
  <si>
    <t xml:space="preserve">Інше </t>
  </si>
  <si>
    <t xml:space="preserve">Амортизація </t>
  </si>
  <si>
    <t xml:space="preserve">До 1 року </t>
  </si>
  <si>
    <t xml:space="preserve">Від 1 до 5 років </t>
  </si>
  <si>
    <t xml:space="preserve">Понад 5 років </t>
  </si>
  <si>
    <t xml:space="preserve">Примітка </t>
  </si>
  <si>
    <t xml:space="preserve">Первісна (переоцінена) вартість </t>
  </si>
  <si>
    <t xml:space="preserve">Знос на початок попереднього року </t>
  </si>
  <si>
    <t xml:space="preserve">Придбання, пов'язане з об'єднанням компаній </t>
  </si>
  <si>
    <t xml:space="preserve">Поліпшення основних засобів та вдосконалення нематеріальних активів </t>
  </si>
  <si>
    <t xml:space="preserve">Передавання </t>
  </si>
  <si>
    <t xml:space="preserve">Амортизаційні відрахування </t>
  </si>
  <si>
    <t xml:space="preserve">Відображення величини втрат від зменшення корисності, визначених у фінансових результатах </t>
  </si>
  <si>
    <t xml:space="preserve">Відновлення корисності через фінансові результати </t>
  </si>
  <si>
    <t xml:space="preserve">Переоцінка </t>
  </si>
  <si>
    <t xml:space="preserve">Переоцінка первісної вартості </t>
  </si>
  <si>
    <t xml:space="preserve">Переоцінка зносу </t>
  </si>
  <si>
    <t xml:space="preserve">Відображення величини втрат від зменшення корисності через фінансові результати </t>
  </si>
  <si>
    <t xml:space="preserve">Балансова вартість на кінець звітного року </t>
  </si>
  <si>
    <t xml:space="preserve">Земельні ділянки </t>
  </si>
  <si>
    <t xml:space="preserve">Будівлі, споруди та передавальні пристрої </t>
  </si>
  <si>
    <t xml:space="preserve">Незавершені капітальні вкладення в основні засоби та нематеріальні активи </t>
  </si>
  <si>
    <t xml:space="preserve">Нематеріальні активи </t>
  </si>
  <si>
    <t>24.1</t>
  </si>
  <si>
    <t>24.2</t>
  </si>
  <si>
    <t xml:space="preserve">Рядок </t>
  </si>
  <si>
    <t xml:space="preserve">Найменування статті </t>
  </si>
  <si>
    <t xml:space="preserve">АКТИВИ </t>
  </si>
  <si>
    <t xml:space="preserve">Грошові кошти та їх еквіваленти </t>
  </si>
  <si>
    <t xml:space="preserve">Торгові цінні папери </t>
  </si>
  <si>
    <t xml:space="preserve">Кошти в інших банках </t>
  </si>
  <si>
    <t xml:space="preserve">Кредити та заборгованість клієнтів </t>
  </si>
  <si>
    <t xml:space="preserve">Цінні папери в портфелі банку на продаж </t>
  </si>
  <si>
    <t xml:space="preserve">Цінні папери в портфелі банку до погашення </t>
  </si>
  <si>
    <t xml:space="preserve">Інвестиційна нерухомість </t>
  </si>
  <si>
    <t xml:space="preserve">Відстрочений податковий актив </t>
  </si>
  <si>
    <t xml:space="preserve">Основні засоби та нематеріальні активи </t>
  </si>
  <si>
    <t xml:space="preserve">Інші фінансові активи </t>
  </si>
  <si>
    <t xml:space="preserve">Інші активи </t>
  </si>
  <si>
    <t xml:space="preserve">Довгострокові активи, призначені для продажу, та активи групи вибуття </t>
  </si>
  <si>
    <t xml:space="preserve">Усього активів </t>
  </si>
  <si>
    <t xml:space="preserve">ЗОБОВ'ЯЗАННЯ </t>
  </si>
  <si>
    <t xml:space="preserve">Кошти банків </t>
  </si>
  <si>
    <t xml:space="preserve">Боргові цінні папери, емітовані банком </t>
  </si>
  <si>
    <t xml:space="preserve">Інші залучені кошти </t>
  </si>
  <si>
    <t xml:space="preserve">Резерви за зобов'язаннями </t>
  </si>
  <si>
    <t xml:space="preserve">Інші фінансові зобов'язання </t>
  </si>
  <si>
    <t xml:space="preserve">Інші зобов'язання </t>
  </si>
  <si>
    <t xml:space="preserve">Субординований борг </t>
  </si>
  <si>
    <t xml:space="preserve">Усього зобов'язань </t>
  </si>
  <si>
    <t xml:space="preserve">ВЛАСНИЙ КАПІТАЛ </t>
  </si>
  <si>
    <t xml:space="preserve">Статутний капітал </t>
  </si>
  <si>
    <t xml:space="preserve">інші активи, крім довгострокових активів, призначених для продажу, та активів групи вибуття </t>
  </si>
  <si>
    <t xml:space="preserve">Реалізований фонд переоцінки </t>
  </si>
  <si>
    <t xml:space="preserve">Вплив податку на прибуток </t>
  </si>
  <si>
    <t xml:space="preserve">Рух коштів загальних резервів та фондів банку, що створені за рахунок прибутку </t>
  </si>
  <si>
    <t xml:space="preserve">Збільшення/ зменшення вартості фінансових інвестицій у зв'язку із збільшенням/ зменшенням власного капіталу об'єкта інвестування </t>
  </si>
  <si>
    <t xml:space="preserve">Усього резервних та інших фондів банку </t>
  </si>
  <si>
    <t>довгострокові активи, призначені для продажу, та активи групи вибуття</t>
  </si>
  <si>
    <t xml:space="preserve">інвестиції в асоційовані компанії </t>
  </si>
  <si>
    <t xml:space="preserve">основні засоби та нематеріальні активи </t>
  </si>
  <si>
    <t xml:space="preserve">цінні папери в портфелі банку на продаж </t>
  </si>
  <si>
    <t xml:space="preserve">Процентні доходи за: </t>
  </si>
  <si>
    <t xml:space="preserve">Кредитами та заборгованістю клієнтів </t>
  </si>
  <si>
    <t xml:space="preserve">Борговими цінними паперами в портфелі банку на продаж </t>
  </si>
  <si>
    <t xml:space="preserve">Цінними паперами в портфелі банку до погашення </t>
  </si>
  <si>
    <t xml:space="preserve">Коштами в інших банках </t>
  </si>
  <si>
    <t xml:space="preserve">Торговими борговими цінними паперами </t>
  </si>
  <si>
    <t xml:space="preserve">Іншими борговими цінними паперами, що обліковуються за справедливою вартістю з визнанням результату переоцінки у фінансових результатах </t>
  </si>
  <si>
    <t xml:space="preserve">Дебіторською заборгованістю за угодами репо - торгові цінні папери </t>
  </si>
  <si>
    <t xml:space="preserve">Кореспондентськими рахунками в інших банках </t>
  </si>
  <si>
    <t xml:space="preserve">Депозитами овернайт в інших банках </t>
  </si>
  <si>
    <t xml:space="preserve">Процентними доходами за знеціненими фінансовими активами </t>
  </si>
  <si>
    <t xml:space="preserve">Грошовими коштами та їх еквівалентами </t>
  </si>
  <si>
    <t xml:space="preserve">Заборгованістю з фінансового лізингу (оренди) </t>
  </si>
  <si>
    <t xml:space="preserve">Іншим </t>
  </si>
  <si>
    <t xml:space="preserve">Усього процентних доходів </t>
  </si>
  <si>
    <t xml:space="preserve">Процентні витрати за: </t>
  </si>
  <si>
    <t xml:space="preserve">Строковими коштами юридичних осіб </t>
  </si>
  <si>
    <t xml:space="preserve">Борговими цінними паперами, що емітовані банком </t>
  </si>
  <si>
    <t xml:space="preserve">Іншими залученими коштами </t>
  </si>
  <si>
    <t xml:space="preserve">Строковими коштами фізичних осіб </t>
  </si>
  <si>
    <t xml:space="preserve">Строковими коштами інших банків </t>
  </si>
  <si>
    <t xml:space="preserve">Депозитами овернайт інших банків </t>
  </si>
  <si>
    <t xml:space="preserve">Поточними рахунками </t>
  </si>
  <si>
    <t xml:space="preserve">Кореспондентськими рахунками </t>
  </si>
  <si>
    <t xml:space="preserve">Зобов'язаннями з фінансового лізингу (оренди) </t>
  </si>
  <si>
    <t xml:space="preserve">Усього процентних витрат </t>
  </si>
  <si>
    <t xml:space="preserve">Чистий процентний дохід/(витрати) </t>
  </si>
  <si>
    <t xml:space="preserve">Комісійні доходи за фінансовими інструментами, які не обліковуються за справедливою вартістю з визнанням результату переоцінки у фінансових результатах: </t>
  </si>
  <si>
    <t xml:space="preserve">Розрахункові операції </t>
  </si>
  <si>
    <t xml:space="preserve">Касове обслуговування </t>
  </si>
  <si>
    <t xml:space="preserve">Інкасація </t>
  </si>
  <si>
    <t xml:space="preserve">Операції з цінними паперами </t>
  </si>
  <si>
    <t xml:space="preserve">Операції довірчого управління </t>
  </si>
  <si>
    <t xml:space="preserve">Комісійні доходи за фінансовими інструментами, що обліковуються за справедливою вартістю з визнанням результату переоцінки у фінансових результатах </t>
  </si>
  <si>
    <t xml:space="preserve">Усього комісійних доходів </t>
  </si>
  <si>
    <t xml:space="preserve">Комісійні витрати за фінансовими інструментами, які не обліковуються за справедливою вартістю з визнанням результату переоцінки у фінансових результатах: </t>
  </si>
  <si>
    <t xml:space="preserve">Комісійні витрати за фінансовими інструментами, що обліковуються за справедливою вартістю з визнанням результату переоцінки у фінансових результатах: </t>
  </si>
  <si>
    <t xml:space="preserve">Усього комісійних витрат </t>
  </si>
  <si>
    <t xml:space="preserve">Чистий комісійний дохід/витрати </t>
  </si>
  <si>
    <t>1.6</t>
  </si>
  <si>
    <t>1.7</t>
  </si>
  <si>
    <t xml:space="preserve">Дивіденди </t>
  </si>
  <si>
    <t xml:space="preserve">Дохід від надання в оренду інвестиційної нерухомості </t>
  </si>
  <si>
    <t xml:space="preserve">Дохід від суборенди </t>
  </si>
  <si>
    <t xml:space="preserve">Негативний гудвіл, визнаний як дохід </t>
  </si>
  <si>
    <t xml:space="preserve">Дохід від вибуття основних засобів та нематеріальних активів </t>
  </si>
  <si>
    <t xml:space="preserve">Дохід від вибуття інвестиційної нерухомості </t>
  </si>
  <si>
    <t xml:space="preserve">Роялті </t>
  </si>
  <si>
    <t xml:space="preserve">Усього операційних доходів </t>
  </si>
  <si>
    <t xml:space="preserve">Витрати на утримання персоналу </t>
  </si>
  <si>
    <t xml:space="preserve">Амортизація основних засобів </t>
  </si>
  <si>
    <t xml:space="preserve">Зменшення корисності основних засобів та нематеріальних активів </t>
  </si>
  <si>
    <t xml:space="preserve">Відновлення корисності основних засобів і нематеріальних активів </t>
  </si>
  <si>
    <t xml:space="preserve">Збиток від зменшення корисності гудвілу </t>
  </si>
  <si>
    <t xml:space="preserve">Амортизація програмного забезпечення та інших нематеріальних активів </t>
  </si>
  <si>
    <t xml:space="preserve">Витрати на утримання основних засобів та нематеріальних активів, телекомунікаційні та інші експлуатаційні послуги </t>
  </si>
  <si>
    <t xml:space="preserve">Інші витрати, пов'язані з основними засобами </t>
  </si>
  <si>
    <t xml:space="preserve">Професійні послуги </t>
  </si>
  <si>
    <t xml:space="preserve">Витрати на маркетинг та рекламу </t>
  </si>
  <si>
    <t xml:space="preserve">Витрати на охорону </t>
  </si>
  <si>
    <t xml:space="preserve">Сплата інших податків та обов'язкових платежів, крім податку на прибуток </t>
  </si>
  <si>
    <t xml:space="preserve">Зменшення корисності довгострокових активів, утримуваних для продажу, (чи груп вибуття) </t>
  </si>
  <si>
    <t xml:space="preserve">Усього адміністративних та інших операційних витрат </t>
  </si>
  <si>
    <t xml:space="preserve">Поточний податок на прибуток </t>
  </si>
  <si>
    <t xml:space="preserve">Відстрочений податок на прибуток </t>
  </si>
  <si>
    <t xml:space="preserve">Перелік відстрочених податкових активів та відстрочених податкових зобов'язань </t>
  </si>
  <si>
    <t xml:space="preserve">Переведення до довго- строкових активів, утримуваних для продажу </t>
  </si>
  <si>
    <t xml:space="preserve">Визнані у фінансових результатах </t>
  </si>
  <si>
    <t xml:space="preserve">Визнані у власному капіталі </t>
  </si>
  <si>
    <t>4.3</t>
  </si>
  <si>
    <t>4.4</t>
  </si>
  <si>
    <t>4.5</t>
  </si>
  <si>
    <t>(тис.грн.)</t>
  </si>
  <si>
    <t xml:space="preserve">Депозити в інших банках: </t>
  </si>
  <si>
    <t xml:space="preserve">Короткострокові депозити зі строком погашення більше ніж три місяці </t>
  </si>
  <si>
    <t xml:space="preserve">Довгострокові депозити </t>
  </si>
  <si>
    <t xml:space="preserve">Договори купівлі і зворотного продажу ("зворотний репо") з іншими банками зі строком погашення більше ніж три місяці </t>
  </si>
  <si>
    <t xml:space="preserve">Короткострокові </t>
  </si>
  <si>
    <t xml:space="preserve">Довгострокові </t>
  </si>
  <si>
    <t xml:space="preserve">Резерв під знецінення коштів в інших банках </t>
  </si>
  <si>
    <t xml:space="preserve">Усього коштів у банках за мінусом резервів </t>
  </si>
  <si>
    <t>3.1</t>
  </si>
  <si>
    <t>3.2</t>
  </si>
  <si>
    <t xml:space="preserve">Депозити </t>
  </si>
  <si>
    <t xml:space="preserve">Договори купівлі і зворотного продажу </t>
  </si>
  <si>
    <t xml:space="preserve">Кредити </t>
  </si>
  <si>
    <t xml:space="preserve">У 20 найбільших банках </t>
  </si>
  <si>
    <t xml:space="preserve">В інших банках України </t>
  </si>
  <si>
    <t xml:space="preserve">У великих банках країн ОЕСР </t>
  </si>
  <si>
    <t xml:space="preserve">В інших банках країн ОЕСР </t>
  </si>
  <si>
    <t xml:space="preserve">В інших банках </t>
  </si>
  <si>
    <t xml:space="preserve">Усього кредитів поточних і незнецінених </t>
  </si>
  <si>
    <t xml:space="preserve">Знецінені кошти, які оцінені на індивідуальній основі: </t>
  </si>
  <si>
    <t xml:space="preserve">Інші кошти в інших банках </t>
  </si>
  <si>
    <t xml:space="preserve">Усього коштів в інших банках за мінусом резервів </t>
  </si>
  <si>
    <t xml:space="preserve">Рух резервів </t>
  </si>
  <si>
    <t xml:space="preserve">кошти в інших банках </t>
  </si>
  <si>
    <t xml:space="preserve">Резерв під знецінення за станом на 1 січня </t>
  </si>
  <si>
    <t xml:space="preserve">Списання безнадійної заборгованості </t>
  </si>
  <si>
    <t xml:space="preserve">Переведення до активів групи вибуття </t>
  </si>
  <si>
    <t xml:space="preserve">Вибуття дочірніх компаній </t>
  </si>
  <si>
    <t xml:space="preserve">Резерв під знецінення за станом на кінець дня 31 грудня </t>
  </si>
  <si>
    <t xml:space="preserve">договори зворотного репо </t>
  </si>
  <si>
    <t xml:space="preserve">Кредити, що надані органам державної влади та місцевого самоврядування </t>
  </si>
  <si>
    <t xml:space="preserve">Кредити юридичним особам </t>
  </si>
  <si>
    <t xml:space="preserve">Кредити, що надані за операціями репо </t>
  </si>
  <si>
    <t xml:space="preserve">Кредити фізичним особам- підприємцям </t>
  </si>
  <si>
    <t xml:space="preserve">Іпотечні кредити фізичних осіб </t>
  </si>
  <si>
    <t xml:space="preserve">Споживчі кредити фізичним особам </t>
  </si>
  <si>
    <t xml:space="preserve">Інші кредити фізичним особам </t>
  </si>
  <si>
    <t xml:space="preserve">Резерв під знецінення кредитів </t>
  </si>
  <si>
    <t xml:space="preserve">Усього кредитів за мінусом резервів </t>
  </si>
  <si>
    <t xml:space="preserve">Залишок за станом на 1 січня </t>
  </si>
  <si>
    <t xml:space="preserve">Списання безнадійної заборгованості за рахунок резерву </t>
  </si>
  <si>
    <t xml:space="preserve">Залишок за станом на кінець дня 31 грудня </t>
  </si>
  <si>
    <t xml:space="preserve">Вид економічної діяльності </t>
  </si>
  <si>
    <t xml:space="preserve">сума </t>
  </si>
  <si>
    <t xml:space="preserve">% </t>
  </si>
  <si>
    <t xml:space="preserve">Державне управління та діяльність громадських організацій </t>
  </si>
  <si>
    <t xml:space="preserve">Кредити, які надані центральним та місцевим органам державного управління </t>
  </si>
  <si>
    <t xml:space="preserve">Виробництво </t>
  </si>
  <si>
    <t xml:space="preserve">Нерухомість </t>
  </si>
  <si>
    <t xml:space="preserve">Торгівля </t>
  </si>
  <si>
    <t xml:space="preserve">Сільське господарство </t>
  </si>
  <si>
    <t xml:space="preserve">Кредити, що надані фізичним особам </t>
  </si>
  <si>
    <t xml:space="preserve">Інші </t>
  </si>
  <si>
    <t xml:space="preserve">Усього: </t>
  </si>
  <si>
    <t xml:space="preserve">Незабезпечені кредити </t>
  </si>
  <si>
    <t xml:space="preserve">Кредити, що забезпечені: </t>
  </si>
  <si>
    <t xml:space="preserve">Гарантіями і поручительства- ми </t>
  </si>
  <si>
    <t xml:space="preserve">Заставою, у тому числі: </t>
  </si>
  <si>
    <t xml:space="preserve">Нерухоме майно житлового призначення </t>
  </si>
  <si>
    <t xml:space="preserve">Інше нерухоме майно </t>
  </si>
  <si>
    <t xml:space="preserve">Цінні папери </t>
  </si>
  <si>
    <t xml:space="preserve">Грошові депозити </t>
  </si>
  <si>
    <t xml:space="preserve">Інше майно </t>
  </si>
  <si>
    <t xml:space="preserve">Усього кредитів та заборгованості клієнтів </t>
  </si>
  <si>
    <t>2.3</t>
  </si>
  <si>
    <t>2.4</t>
  </si>
  <si>
    <t>2.5</t>
  </si>
  <si>
    <t>2.2.1</t>
  </si>
  <si>
    <t>2.2.2</t>
  </si>
  <si>
    <t>2.2.3</t>
  </si>
  <si>
    <t>2.2.4</t>
  </si>
  <si>
    <t>2.2.5</t>
  </si>
  <si>
    <t xml:space="preserve">Експортні акредитиви </t>
  </si>
  <si>
    <t xml:space="preserve">Імпортні акредитиви </t>
  </si>
  <si>
    <t xml:space="preserve">Гарантії видані </t>
  </si>
  <si>
    <t xml:space="preserve">Резерв за зобов'язаннями, що пов'язані з кредитуванням </t>
  </si>
  <si>
    <t xml:space="preserve">Усього зобов'язань, що пов'язані з кредитуванням за мінусом резерву </t>
  </si>
  <si>
    <t xml:space="preserve">активи, надані в заставу </t>
  </si>
  <si>
    <t xml:space="preserve">забезпечене зобов'язання </t>
  </si>
  <si>
    <t xml:space="preserve">Резерв під заборгованість за кредитами </t>
  </si>
  <si>
    <t xml:space="preserve">Зобов'язання, що пов'язані з довгостроковими активами, призначеними для продажу (чи групами вибуття) </t>
  </si>
  <si>
    <t>Материнська компанія</t>
  </si>
  <si>
    <t xml:space="preserve">Найбільші учасники (акціонери) банку </t>
  </si>
  <si>
    <t xml:space="preserve">Дочірні компанії </t>
  </si>
  <si>
    <t xml:space="preserve">Провідний управлінський персонал </t>
  </si>
  <si>
    <t xml:space="preserve">Інші пов'язані особи </t>
  </si>
  <si>
    <t xml:space="preserve">Результат від переоцінки інших цінних паперів, що обліковуються за справедливою вартістю з визнанням результату переоцінки у фінансових результатах </t>
  </si>
  <si>
    <t xml:space="preserve">Прибуток/(збиток), який виникає під час первісного визнання фінансових активів за процентною ставкою, вищою або нижчою за ринкову </t>
  </si>
  <si>
    <t xml:space="preserve">Прибуток/(збиток), який виникає під час первісного визнання фінансових зобов'язань за процентною ставкою, вищою або нижчою за ринкову </t>
  </si>
  <si>
    <t xml:space="preserve">Доходи/(витрати) від дострокового погашення заборгованості </t>
  </si>
  <si>
    <t xml:space="preserve">Материнська компанія </t>
  </si>
  <si>
    <t xml:space="preserve">Гарантії надані </t>
  </si>
  <si>
    <t xml:space="preserve">Сума кредитів, що надані пов'язаним особам протягом року </t>
  </si>
  <si>
    <t xml:space="preserve">Сума кредитів, що погашені пов'язаними особами протягом року </t>
  </si>
  <si>
    <t xml:space="preserve">витрати </t>
  </si>
  <si>
    <t xml:space="preserve">нараховане зобов'язання </t>
  </si>
  <si>
    <t xml:space="preserve">Поточні виплати працівникам </t>
  </si>
  <si>
    <t xml:space="preserve">Виплати по закінченні трудової діяльності </t>
  </si>
  <si>
    <t xml:space="preserve">Інші довгострокові виплати працівникам </t>
  </si>
  <si>
    <t xml:space="preserve">Виплати при звільненні </t>
  </si>
  <si>
    <t xml:space="preserve">Виплати інструментами власного капіталу банку </t>
  </si>
  <si>
    <t xml:space="preserve">Нерозподілений прибуток (непокритий збиток) </t>
  </si>
  <si>
    <t xml:space="preserve">Резервні та інші фонди банку </t>
  </si>
  <si>
    <t xml:space="preserve">Усього власного капіталу та частка меншості </t>
  </si>
  <si>
    <t xml:space="preserve">Прибуток/(збиток) після оподаткування </t>
  </si>
  <si>
    <t xml:space="preserve">Прибуток/(збиток) консолідованої групи: </t>
  </si>
  <si>
    <t xml:space="preserve">Материнського банку </t>
  </si>
  <si>
    <t xml:space="preserve">Частки меншості </t>
  </si>
  <si>
    <t xml:space="preserve">2009 рік </t>
  </si>
  <si>
    <t xml:space="preserve"> </t>
  </si>
  <si>
    <t xml:space="preserve">      Голова Правління </t>
  </si>
  <si>
    <t>Малихіна Н.А.</t>
  </si>
  <si>
    <t>Маркова І.Ф.</t>
  </si>
  <si>
    <t>-</t>
  </si>
  <si>
    <t>На кінець дня 31.12.2009</t>
  </si>
  <si>
    <t>ПАТ "А-БАНК"</t>
  </si>
  <si>
    <t xml:space="preserve">Залишок на кінець дня 31 грудня 2009 року </t>
  </si>
  <si>
    <t>2</t>
  </si>
  <si>
    <t>3</t>
  </si>
  <si>
    <t>Примітка 8. Основні засоби та нематеріальні активи</t>
  </si>
  <si>
    <t xml:space="preserve">Таблиця 8. Основні засоби та нематеріальні активи. </t>
  </si>
  <si>
    <t xml:space="preserve">Машини та облад-нання </t>
  </si>
  <si>
    <t xml:space="preserve">Немате-ріальні активи </t>
  </si>
  <si>
    <t xml:space="preserve">Гуд- віл </t>
  </si>
  <si>
    <t>(продовження)</t>
  </si>
  <si>
    <t xml:space="preserve">Гуд-віл </t>
  </si>
  <si>
    <t xml:space="preserve">Знос на кінець попереднього року (на початок звітного року) </t>
  </si>
  <si>
    <t xml:space="preserve">Ряд-ок </t>
  </si>
  <si>
    <t xml:space="preserve">операції хеджу- вання </t>
  </si>
  <si>
    <t xml:space="preserve">операції хед- жування </t>
  </si>
  <si>
    <t>* Так як  сума  по  статті "Інші" значна, то розкриваємо її окремо:</t>
  </si>
  <si>
    <t xml:space="preserve">Шрафи, пені за просроченими кредитами  </t>
  </si>
  <si>
    <t>Інші небанківські операційні доходи</t>
  </si>
  <si>
    <t>Тимчасова різниця, що підлягає вирахуванню</t>
  </si>
  <si>
    <t xml:space="preserve">Залишок на 1 січня 2009 року </t>
  </si>
  <si>
    <t>мiжбан- кiвська дiяльнiсть</t>
  </si>
  <si>
    <t xml:space="preserve">Зменшення корисності, що відобра-     жається у фінансових результатах </t>
  </si>
  <si>
    <t xml:space="preserve">Відновлення корисності, що відобра-   жається у фінансових результатах </t>
  </si>
  <si>
    <t xml:space="preserve">На 31.12.2009 року </t>
  </si>
  <si>
    <t xml:space="preserve">Чистий розрив за процентними ставками на кінець дня 31 грудня 2009 року </t>
  </si>
  <si>
    <t>Основний капітал (1 рівня)</t>
  </si>
  <si>
    <t>Зареєстрований статутний капітал</t>
  </si>
  <si>
    <t>Емісійні різниці</t>
  </si>
  <si>
    <t>Загальні резерви</t>
  </si>
  <si>
    <t>Резервні фонди</t>
  </si>
  <si>
    <t>Нематеріальні активи</t>
  </si>
  <si>
    <t>Знос нематеріальних активів</t>
  </si>
  <si>
    <t>результат поточного року</t>
  </si>
  <si>
    <t>нараховані доходи за активними операціями, неотримані понад 30 днів з дати їх нарахування</t>
  </si>
  <si>
    <t>Додатковий капітал (2 рівня)</t>
  </si>
  <si>
    <t>Результати переоцінки основних засобів, на які отримано дозвіл на включення до капіталу</t>
  </si>
  <si>
    <t>Резерви під стандартну заборгованість інших банків</t>
  </si>
  <si>
    <t>Резерви під стандартну заборгованість за кредитами, що надані клієнтам</t>
  </si>
  <si>
    <t>Прибуток поточного року, що зменшений на суму доходів, неотриманих понад 30 днів з дати їх нарахування:</t>
  </si>
  <si>
    <t>Відвернення</t>
  </si>
  <si>
    <t>за станом на кінець дня 31.12.2010 року</t>
  </si>
  <si>
    <t>На кінець дня 31.12.2010</t>
  </si>
  <si>
    <t xml:space="preserve">2010 рік </t>
  </si>
  <si>
    <t xml:space="preserve">Скоригований залишок на 1 січня 2009 року </t>
  </si>
  <si>
    <t xml:space="preserve">Залишок на кінець дня 31 грудня 2009 року (залишок на 1 січня 2010 року) </t>
  </si>
  <si>
    <t xml:space="preserve">Залишок на кінець дня 31 грудня 2010 року </t>
  </si>
  <si>
    <t xml:space="preserve">Відстрочені податкові зобов'язання </t>
  </si>
  <si>
    <t>Курсові різниці за резервами</t>
  </si>
  <si>
    <t>(Збільшення)/ зменшення резерву під знецінення протягом року</t>
  </si>
  <si>
    <t xml:space="preserve">Балансова вартість на початок попереднього року (на 01.01.2009): </t>
  </si>
  <si>
    <t xml:space="preserve">Балансова вартість на кінець попереднього року (на початок звітного року) 01.01.2010: </t>
  </si>
  <si>
    <t>Знос на кінець звітного року (31.12.2010)</t>
  </si>
  <si>
    <t xml:space="preserve">Конвер- сійні операції </t>
  </si>
  <si>
    <t xml:space="preserve">20010 рік </t>
  </si>
  <si>
    <t>(Збільшення) /зменшення резерву під знецінення протягом року</t>
  </si>
  <si>
    <t xml:space="preserve">Залишок на 1 січня попереднього року </t>
  </si>
  <si>
    <t xml:space="preserve">Залишок на кінець дня 31 грудня попереднього року (залишок на 1 січня звітного року) </t>
  </si>
  <si>
    <t xml:space="preserve">Залишки на 1 січня попереднього року </t>
  </si>
  <si>
    <t xml:space="preserve">Витрати на  оперативний лізинг (оренду) </t>
  </si>
  <si>
    <t>Зобов'язання кредитного характеру (Примітка 29)</t>
  </si>
  <si>
    <t xml:space="preserve">На 31.12.2010 року </t>
  </si>
  <si>
    <t xml:space="preserve">Середньозважений валютний курс 2010 року </t>
  </si>
  <si>
    <t xml:space="preserve">Середньозважений валютний курс  2009 року </t>
  </si>
  <si>
    <t>2009 рік</t>
  </si>
  <si>
    <t xml:space="preserve">Чистий розрив за процентними ставками на кінець дня 31 грудня 2010 року </t>
  </si>
  <si>
    <t xml:space="preserve">2009 рік  </t>
  </si>
  <si>
    <t xml:space="preserve"> на основі очікуваних строків погашення за 2009 рік</t>
  </si>
  <si>
    <t>Вик. Марченко А.В. (056) 789-63-55</t>
  </si>
  <si>
    <t>Чистий прибуток/(збиток) на одну просту акцію (грн)</t>
  </si>
  <si>
    <t xml:space="preserve">Чистий (приріст)/зниження за кредитами та заборгованістю клієнтів </t>
  </si>
  <si>
    <t xml:space="preserve">Чистий приріст/(зниження) за коштами інших банків </t>
  </si>
  <si>
    <t xml:space="preserve">Чистий приріст/(зниження) за коштами клієнтів </t>
  </si>
  <si>
    <t xml:space="preserve">Чистий приріст/(зниження) за іншими фінансовими зобов'язаннями </t>
  </si>
  <si>
    <t xml:space="preserve">Чистий приріст/(зниження) за резервами під зобов'язання та відрахування та інші зобов'язання </t>
  </si>
  <si>
    <t xml:space="preserve">Чистий приріст/(зниження) за борговими цінними паперами, що емітовані банком </t>
  </si>
  <si>
    <t xml:space="preserve">Чисті активи, що належать акціонерам (учасникам) банку </t>
  </si>
  <si>
    <t xml:space="preserve">Витрати   під   резерви   за дебіторською заборгованістю за господарською діяльністю </t>
  </si>
  <si>
    <t>Кошти в банках, умови яких були переглянуті у звітному році</t>
  </si>
  <si>
    <t>Поточні і незнецінені: *</t>
  </si>
  <si>
    <t>* в т.ч. нараховані не отримані процентні доходи- 2 тис.грн.</t>
  </si>
  <si>
    <t>Кредити, надані іншим банкам: *</t>
  </si>
  <si>
    <t>(Збільшення)/зменшення резерву під знецінення протягом року</t>
  </si>
  <si>
    <t>*- в т.ч. нараховані не отримані процентні доходи - 2 тис.грн.</t>
  </si>
  <si>
    <t>Усього нарахованих доходів</t>
  </si>
  <si>
    <t>Інші кредити фізичним особам *</t>
  </si>
  <si>
    <t>* -  до статті "Інші кредити фізичним особам"  відносяться кредити на пластикових картках та кредити по програмі "Швидка готівка".</t>
  </si>
  <si>
    <t>В т.ч. нараховані не отримані  доходи :</t>
  </si>
  <si>
    <t>Кредити фізичним особам</t>
  </si>
  <si>
    <t>Примітка 5. Кошти в інших банках</t>
  </si>
  <si>
    <t>Таблиця 5.1. Кошти в інших банках</t>
  </si>
  <si>
    <t>Таблиця 5.2. Аналіз кредитної якості коштів в інших банках за 2010 рік</t>
  </si>
  <si>
    <t>Примітка 6. Кредити та заборгованість клієнтів</t>
  </si>
  <si>
    <t>Таблиця 6.1. Кредити та заборгованість клієнтів</t>
  </si>
  <si>
    <t>Таблиця 6.2. Аналіз зміни резервів під заборгованість за кредитами за 2010 рік</t>
  </si>
  <si>
    <t>Таблиця 6.3. Аналіз зміни резервів під заборгованість за кредитами за 2009 рік</t>
  </si>
  <si>
    <t>Таблиця 6.4. Структура кредитів за видами економічної діяльності</t>
  </si>
  <si>
    <t>Таблиця 6.5. Інформація стосовно забезпечення кредитів за 2010 рік</t>
  </si>
  <si>
    <t>Таблиця 6.6.  Інформація стосовно забезпечення кредитів за 2009 рік</t>
  </si>
  <si>
    <t>Таблиця 6.7. Аналіз кредитної якості кредитів за 2010 рік</t>
  </si>
  <si>
    <t>Таблиця 6.8. Аналіз кредитної якості кредитів за 2009 рік</t>
  </si>
  <si>
    <t>Таблиця 6.9. Справедлива вартість забезпечення за простроченими, але незнеціненими кредитами, та індивідуально знеціненими кредитами, які оцінені на індивідуальній основі, за 2010 рік</t>
  </si>
  <si>
    <t>Таблиця 6.10. Справедлива вартість забезпечення за простроченими, але незнеціненими кредитами, та індивідуально знеціненими кредитами, які оцінені на індивідуальній основі, за 2009 рік</t>
  </si>
  <si>
    <t>Надходження *</t>
  </si>
  <si>
    <t>* Банк приймав участь у тендерах з розміщення депозитних сертифікатів НБУ</t>
  </si>
  <si>
    <t>Примітка  7. Цінні папери в портфелі банку до погашення</t>
  </si>
  <si>
    <t>Таблиця 7.1. Рух цінних паперів у портфелі банку до погашення</t>
  </si>
  <si>
    <t xml:space="preserve">  </t>
  </si>
  <si>
    <t xml:space="preserve">Ря-док </t>
  </si>
  <si>
    <t>Примітка 9. Інші фінансові активи</t>
  </si>
  <si>
    <t>Таблиця 9.1. Інші фінансові активи</t>
  </si>
  <si>
    <t>Таблиця 9.2. Аналіз зміни резерву під знецінення інших фінансових активів за 2010 рік</t>
  </si>
  <si>
    <t>Таблиця 9.3. Аналіз зміни резерву під знецінення інших фінансових активів за 2009 рік</t>
  </si>
  <si>
    <t>Таблиця 5.3. Аналіз зміни резерву під знецінення коштів в інших банках</t>
  </si>
  <si>
    <t>Фізичні особи</t>
  </si>
  <si>
    <t>Інші *</t>
  </si>
  <si>
    <t>Фізични особи</t>
  </si>
  <si>
    <t>* -  до статті "Інші"  відноситься значна сума коштів клієнтів за  видами економічної діяльності , розкриваємо окремо  цю статтю:</t>
  </si>
  <si>
    <t>Кошти небанківських фінансових установ</t>
  </si>
  <si>
    <t>Інші</t>
  </si>
  <si>
    <t>Номінальна вартість однієї акції- 5,00 грн.</t>
  </si>
  <si>
    <t>Таблиця 9.4. Аналіз кредитної якості іншої фінансової дебіторської заборгованості за 2010 рік</t>
  </si>
  <si>
    <t>Таблиця 9.5. Аналіз кредитної якості іншої фінансової дебіторської заборгованості за 2009 рік</t>
  </si>
  <si>
    <t>Примітка 10. Інші активи</t>
  </si>
  <si>
    <t>Примітка 11. Кошти банків</t>
  </si>
  <si>
    <t>Примітка 12. Кошти клієнтів</t>
  </si>
  <si>
    <t>Таблиця 12.1. Кошти клієнтів</t>
  </si>
  <si>
    <t>Таблиця 12.2. Розподіл коштів клієнтів за видами економічної діяльності</t>
  </si>
  <si>
    <t>Примітка 13. Резерви за зобов'язаннями</t>
  </si>
  <si>
    <t>Таблиця 13.1. Резерви за зобов'язаннями за 2010 рік</t>
  </si>
  <si>
    <t>Таблиця 13.2. Резерви за зобов'язаннями за 2009 рік</t>
  </si>
  <si>
    <t>Примітка 14. Інші фінансові зобов'язання</t>
  </si>
  <si>
    <t>Таблиця 14.1. Інші фінансові зобов'язання</t>
  </si>
  <si>
    <t>Примітка 15. Інші зобов'язання</t>
  </si>
  <si>
    <t>Таблиця 15.1. Інші зобов'язання</t>
  </si>
  <si>
    <t>Примітка 16. Статутний капітал</t>
  </si>
  <si>
    <t>Примітка 17. Резервні та інші фонди банку</t>
  </si>
  <si>
    <t>Інші*</t>
  </si>
  <si>
    <t>Примітка 18. Процентні доходи та витрати</t>
  </si>
  <si>
    <t>Примітка 19. Комісійні доходи та витрати</t>
  </si>
  <si>
    <t>Примітка 20. Інші операційні доходи</t>
  </si>
  <si>
    <t>Списана у доходи кредиторська заборгованість</t>
  </si>
  <si>
    <t>Примітка 21. Адміністративні та інші операційні витрати</t>
  </si>
  <si>
    <t>Погашення раніше списаних за рахунок резервів кредитів та нарахованих доходів</t>
  </si>
  <si>
    <t xml:space="preserve">Залишок на 1 січня 2010 року </t>
  </si>
  <si>
    <t>Визнаний відстрочений податковий актив*</t>
  </si>
  <si>
    <t>Примітка 22. Витрати на податок на прибуток</t>
  </si>
  <si>
    <t>Таблиця 22.1. Витрати на сплату податку на прибуток</t>
  </si>
  <si>
    <t>Таблиця 22.2. Податкові наслідки, пов'язані з визнанням відстрочених податкових активів та відстрочених податкових зобов'язань за 2010 рік</t>
  </si>
  <si>
    <t>Таблиця 22.3. Податкові наслідки, пов'язані з визнанням відстрочених податкових активів та відстрочених податкових зобов'язань за 2009 рік</t>
  </si>
  <si>
    <t>Чистий прибуток/(збиток) на просту акцію , грн.</t>
  </si>
  <si>
    <t>Скоригований чистий прибуток/(збиток) на одну просту акцію, грн.</t>
  </si>
  <si>
    <t>Таблиця 23.1. Чистий та скоригований прибуток/(збиток) на одну просту та привілейовану акцію.</t>
  </si>
  <si>
    <t>у 2010р. сума 6234 тис.грн.- витрати на страхування ризиків за кредитними операціями,  430 тис.грн.- послуги по перевезенню цінностей,  1498 тис.грн.- господарські витрати, 67 тис.грн.- витрати на публікацію звітів, 75 тис.грн- штрафи, пені.</t>
  </si>
  <si>
    <t>у 2009р. сума 4 542 тис.грн.- витрати на страхування ризиків за кредитними операціями,  540 тис.грн.- послуги по перевезенню цінностей,  424 тис.грн.- господарські витрати, 62 тис.грн.- витрати на публікацію звітів, 30 тис.грн- штрафи, пені.</t>
  </si>
  <si>
    <t xml:space="preserve">   *-  сума  по  статті "Інші"  значна,  даємо пояснення:</t>
  </si>
  <si>
    <t>Банк не надавав у заставу основні засоби та нематеріальні активи.</t>
  </si>
  <si>
    <t>Інші необоротні матеріальні активи *</t>
  </si>
  <si>
    <t>Будівлі, споруди та передавальні пристрої *</t>
  </si>
  <si>
    <t>*- В колонку "Будівлі, споруди та передавальні пристрої" входять також суми капітального ремонту орендованих приміщень та його зносу (обліковуються на рахунках 4500 та 4509).</t>
  </si>
  <si>
    <t>Примітка 24. Звітні сегменти</t>
  </si>
  <si>
    <t>Таблиця 24.1. Інформація за основними сегментами банківської діяльності в розрізі контрагентів сегмента за 2010 рік</t>
  </si>
  <si>
    <t>Таблиця 24.2. Інформація стосовно характеру доходів і витрат звітних сегментів за 2010 рік</t>
  </si>
  <si>
    <t>Таблиця 24.3. Активи та зобов'язання звітних сегментів за 2010 рік</t>
  </si>
  <si>
    <t>Таблиця 24.4. Інформація за основними сегментами банківської діяльності в розрізі контрагентів сегмента за 2009 рік</t>
  </si>
  <si>
    <t>Таблиця 24.5. Інформація стосовно характеру доходів і витрат звітних сегментів за 2009 рік</t>
  </si>
  <si>
    <t>Таблиця 24.6. Активи та зобов'язання звітних сегментів за 2009 рік</t>
  </si>
  <si>
    <t>Таблиця 24.7. Інформація за географічними сегментами за 2010 рік</t>
  </si>
  <si>
    <t>Таблиця 24.8. Інформація за географічними сегментами за 2009 рік</t>
  </si>
  <si>
    <t>Таблиця 25.1. Аналіз валютного ризику</t>
  </si>
  <si>
    <t>Примітка 26. Управління капіталом</t>
  </si>
  <si>
    <t>Примітка 27. Потенційні зобов'язання банку</t>
  </si>
  <si>
    <t>Таблиця 27.2. Структура зобов'язань, що пов'язані з кредитуванням</t>
  </si>
  <si>
    <t xml:space="preserve">Зобов'язання кредитного характеру (примітка 27) </t>
  </si>
  <si>
    <t>Зовнішні доходи звітних сегментів *</t>
  </si>
  <si>
    <t>*- зовнішні доходи країн колишнього СРСР - це нараховані процентні доходи по гарантійному депозиту, розміщеному у такій країні, а доходи, які відносяться до  Європи, - це  одержані  процентні доходи за залишками по гарантійному депозиту, розміщеному  в європейському банку.</t>
  </si>
  <si>
    <t>*- зовнішні доходи країн колишнього СРСР - це нараховані процентні доходи по гарантійному депозиту, розміщеному у такій країні.</t>
  </si>
  <si>
    <t>*- до статті "Інші"  у 2010р. відноситься значна сума коштів,  тому розкриваємо окремо цю статю - дебіторська заборгованість за переказами (розрахунки з банками) - 1003 тис.грн.,  нестачі та інші нарахування на працівників банку  - 621 тис.грн., дебіторська заборгованість фізичних осіб - 912 тис.грн.</t>
  </si>
  <si>
    <t>Таблиця 26.1. Структура регулятивного капіталу</t>
  </si>
  <si>
    <t>Збиток поточного року, що зменшений на суму доходів, неотриманих понад 30 днів з дати їх нарахування:</t>
  </si>
  <si>
    <t>1.7.1</t>
  </si>
  <si>
    <t>1.7.2</t>
  </si>
  <si>
    <t>Прибуток минулих років</t>
  </si>
  <si>
    <t>2.5.1</t>
  </si>
  <si>
    <t>2.5.2</t>
  </si>
  <si>
    <t xml:space="preserve">Чистий відстрочений податковий актив/ (зобов'язання) </t>
  </si>
  <si>
    <t>Визнане відстрочене податкове зобов'язання**</t>
  </si>
  <si>
    <t>Визнане відстрочене податкове зобов'язання *</t>
  </si>
  <si>
    <t>Проценти за відповідними статтями активів та зобов'язань  нараховуються за фіксованими процентними ставками.</t>
  </si>
  <si>
    <t>Банком надані в заставу  майнові права за кредитними договорами ,  укладеними між Заставодавцем і  фізичними особами: у 2009р. сума наданої застави склала  451468 тис.грн., у 2010р.-  450151 тис.грн.</t>
  </si>
  <si>
    <t>При погашенні раніше списаних кредитів за рахунок резерву, сума погашення відносилась на фінансовий результат.</t>
  </si>
  <si>
    <t>Дані, наведені у таблиці, без урахування резервів.</t>
  </si>
  <si>
    <t xml:space="preserve">*- резервні фонди, створені за рахунок прибутку за рішенням акціонерів,  згідно із законодавством України, для покриття непередбачених збитків: загальні резерви - 523 тис. грн.,  резервний  капітал - 25765 тис.грн. </t>
  </si>
  <si>
    <t>Доходи від оперативного лізингу (оренди)</t>
  </si>
  <si>
    <t>Банк ретельно підходить до визначення вартості фінансових інструментів і веде їх облік за</t>
  </si>
  <si>
    <t>справедливою вартістю.</t>
  </si>
  <si>
    <t>Визначення справедливої вартості детально розкрито в Обліковій політиці банку (Примітка 1.3).</t>
  </si>
  <si>
    <t>Таблиця 27.3. Активи, надані в заставу</t>
  </si>
  <si>
    <t>Таблиця 27.1. Майбутні мінімальні орендні платежі за невідмовною орендою</t>
  </si>
  <si>
    <t>Примітка 28. Справедлива вартість фінансових інструментів</t>
  </si>
  <si>
    <t>Таблиця 28.1. Балансова та розрахункова справедлива вартість фінансових активів та зобов'язань, які не відображаються в балансі банку за справедливою вартістю</t>
  </si>
  <si>
    <t>Примітка 29. Операції з пов'язаними особами</t>
  </si>
  <si>
    <t>Таблиця 29.1. Залишки за операціями з пов'язаними особами за станом на кінець дня 31 грудня 2010 року</t>
  </si>
  <si>
    <t>Таблиця 29.2. Доходи та витрати за операціями з пов'язаними сторонами за 2010 рік</t>
  </si>
  <si>
    <t>Таблиця 29.7. Виплати провідному управлінському персоналу</t>
  </si>
  <si>
    <t>Примітка 30. Події після дати балансу</t>
  </si>
  <si>
    <t xml:space="preserve">Пов’язані сторони користуються банківськими продуктами на загальних умовах, як діють для всіх клієнтів банку. Угоди, що укладаються з пов’язаними з банком особами, не передбачають більш сприятливі умови, ніж угоди, укладені з іншими особами – клієнтами банку.
Методи оцінки активів та зобов’язань за операціями з пов’язаними сторонами не відрізняються від загальних (за операціями з іншими клієнтами). 
Ліміти на проведення активних операцій з пов’язаними сторонами встановлюються банком в межах:
- нормативу максимального розміру кредитів, гарантій та поручительств, наданих одному інсайдеру (Н9);
- нормативу максимального сукупного розміру кредитів, гарантій та поручительств, наданих інсайдерам(Н10).
</t>
  </si>
  <si>
    <t>Кумулятивний GAP /Усього фінансових активів, %</t>
  </si>
  <si>
    <t xml:space="preserve">Кумулятивний розрив </t>
  </si>
  <si>
    <t xml:space="preserve">Чистий розрив за процентними ставками на кінець дня 31 грудня попереднього року </t>
  </si>
  <si>
    <t xml:space="preserve">Звітний рік </t>
  </si>
  <si>
    <t xml:space="preserve">Попередній рік </t>
  </si>
  <si>
    <t>Аналіз відсоткового ризику за 2010 рік. Оцінка впливу  на відсотковий доход  підвищення/пониження відсоткових ставок на 1%</t>
  </si>
  <si>
    <t xml:space="preserve">    Для оцінки відсоткового ризику Банк використовує метод GAP (розриву). Даний метод дає уявлення про об'єми  погашення або переоцінки чутливих до зміни відсотків активів і пасивів  по строкових інтервалах  відповідно до настання термінів їх погашення (за умови фіксованої ставки) або за часом, що залишився до їх наступної переоцінки (у разі процентної ставки, що коливається).</t>
  </si>
  <si>
    <t>Таблиця 25.2. Зміна фінансового результату та власного капіталу в результаті можливих змін обмінних курсів, що встановлені на звітну дату, за умови, що всі інші змінні характеристики залишаються фіксованими</t>
  </si>
  <si>
    <t>Таблиця 25.3. Зміна фінансового результату та власного капіталу в результаті можливих змін обмінного курсу, що встановлений як середньозважений валютний курс, за умови, що всі інші змінні характеристики залишаються фіксованими</t>
  </si>
  <si>
    <t>Таблиця 25.4. Загальний аналіз відсоткового ризику</t>
  </si>
  <si>
    <t>Таблиця 25.5. Моніторинг процентних ставок за фінансовими інструментами</t>
  </si>
  <si>
    <t>Таблиця  25.6. Аналіз географічної концентрації фінансових активів та зобов'язань за 2010 рік</t>
  </si>
  <si>
    <t>Таблиця 25.7. Аналіз географічної концентрації фінансових активів та зобов'язань за 2009 рік</t>
  </si>
  <si>
    <t>Таблиця 25.8. Аналіз фінансових зобов'язань за строками погашення за 2010 рік</t>
  </si>
  <si>
    <t>Таблиця 25.9. Аналіз фінансових зобов'язань за строками погашення за 2009 рік</t>
  </si>
  <si>
    <t>Таблиця 25.10. Аналіз фінансових активів та зобов'язань за строками погашення на основі очікуваних строків погашення за 2010 рік</t>
  </si>
  <si>
    <t>Таблиця 25.11. Аналіз фінансових активів та зобов'язань за строками погашення</t>
  </si>
  <si>
    <r>
      <t xml:space="preserve">За підсумками проведеного аналізу станом на 01.01.11р., зміна на 1% ставки матиме вплив на відсотковий дохід у розмірі до (+/-) </t>
    </r>
    <r>
      <rPr>
        <b/>
        <sz val="10"/>
        <color indexed="8"/>
        <rFont val="Times New Roman"/>
        <family val="1"/>
      </rPr>
      <t xml:space="preserve">2,46 млн. грн </t>
    </r>
    <r>
      <rPr>
        <sz val="10"/>
        <color indexed="8"/>
        <rFont val="Times New Roman"/>
        <family val="1"/>
      </rPr>
      <t xml:space="preserve">(1,5% регулятивного капіталу), тобто ризик є помірним  (даний розрахунок проведений шляхом множення GAP на передбачувані зміни відсоткової ставки, при цьому GAP зважується  на період  можливої дії відсоткової ставки). </t>
    </r>
  </si>
  <si>
    <t>Таблиця 29.3. Кредити, що надані пов'язаним особам та погашені пов'язаними особами протягом 2010 року</t>
  </si>
  <si>
    <t>Таблиця 29.4. Залишки за операціями з пов'язаними особами за станом на кінець дня 31 грудня 2009 року</t>
  </si>
  <si>
    <t>Таблиця 29.5. Доходи та витрати за операціями з пов'язаними сторонами за 2009 рік</t>
  </si>
  <si>
    <t>Таблиця 29.6. Кредити, що надані пов'язаним особам та погашені пов'язаними особами протягом 2009 року</t>
  </si>
  <si>
    <t xml:space="preserve">Примітка 31. Інформація про аудитора (аудиторську фірму) </t>
  </si>
  <si>
    <t>та висновок проведеного аудиту</t>
  </si>
  <si>
    <t xml:space="preserve">Голова Правління </t>
  </si>
  <si>
    <t>Малихіна А.Н.</t>
  </si>
  <si>
    <t xml:space="preserve">25  березня  2011 року </t>
  </si>
  <si>
    <t xml:space="preserve">" 25" березня  2011 року </t>
  </si>
  <si>
    <t>резервні та інші фонди банку (примітка 26)</t>
  </si>
  <si>
    <t xml:space="preserve">Привілейо- вані акції </t>
  </si>
  <si>
    <t>**- 25% від  різниці між залишковою вартістю основних засобів по бухгалтерському обліку та  залишковою вартістю основних засобів по податковому обліку</t>
  </si>
  <si>
    <t xml:space="preserve">*- 25% від суми витрат, які не входять до валових витрат, та  25%  від суми доходів майбутніх періодів </t>
  </si>
  <si>
    <t>*- 25% від  різниці між залишковою вартістю основних засобів по бухгалтерському обліку та  залишковою вартістю основних засобів по податковому обліку</t>
  </si>
  <si>
    <t>міжбан- ківська діяльність</t>
  </si>
  <si>
    <t xml:space="preserve">Країни колишнього СРСР </t>
  </si>
  <si>
    <t>Примітка 25. Управління фінансовими ризиками</t>
  </si>
  <si>
    <r>
      <t xml:space="preserve">В річному діапазоні показник (кумулятивний  GAP/ активи,%)  коливається від  </t>
    </r>
    <r>
      <rPr>
        <b/>
        <sz val="10"/>
        <color indexed="8"/>
        <rFont val="Times New Roman"/>
        <family val="1"/>
      </rPr>
      <t>16%</t>
    </r>
    <r>
      <rPr>
        <sz val="10"/>
        <color indexed="8"/>
        <rFont val="Times New Roman"/>
        <family val="1"/>
      </rPr>
      <t xml:space="preserve"> до</t>
    </r>
    <r>
      <rPr>
        <b/>
        <sz val="10"/>
        <color indexed="8"/>
        <rFont val="Times New Roman"/>
        <family val="1"/>
      </rPr>
      <t xml:space="preserve"> 31 % </t>
    </r>
    <r>
      <rPr>
        <sz val="10"/>
        <color indexed="8"/>
        <rFont val="Times New Roman"/>
        <family val="1"/>
      </rPr>
      <t>. 
Зміна кумулятивного GAP по строку «до 12 місяців» в порівнянні з 2009 роком  склала  на  +</t>
    </r>
    <r>
      <rPr>
        <b/>
        <sz val="10"/>
        <color indexed="8"/>
        <rFont val="Times New Roman"/>
        <family val="1"/>
      </rPr>
      <t>132,8 млн. грн</t>
    </r>
    <r>
      <rPr>
        <sz val="10"/>
        <color indexed="8"/>
        <rFont val="Times New Roman"/>
        <family val="1"/>
      </rPr>
      <t>.  (з  -3,1 млн. грн.  до +129,7 млн. грн.).  Строковість операцій з клієнтами змінилась наступним чином:
1) збільшення  об'єму високоліквідних  коштів (грошові кошти та їх еквіваленти) на</t>
    </r>
    <r>
      <rPr>
        <b/>
        <sz val="10"/>
        <color indexed="8"/>
        <rFont val="Times New Roman"/>
        <family val="1"/>
      </rPr>
      <t xml:space="preserve"> 164,42 млн. грн.
</t>
    </r>
    <r>
      <rPr>
        <sz val="10"/>
        <color indexed="8"/>
        <rFont val="Times New Roman"/>
        <family val="1"/>
      </rPr>
      <t xml:space="preserve">2) зменшення об'єму  кредитів клієнтам  погашенням до 12  місяців-  на </t>
    </r>
    <r>
      <rPr>
        <b/>
        <sz val="10"/>
        <color indexed="8"/>
        <rFont val="Times New Roman"/>
        <family val="1"/>
      </rPr>
      <t>154,78 млн. грн.</t>
    </r>
    <r>
      <rPr>
        <sz val="10"/>
        <color indexed="8"/>
        <rFont val="Times New Roman"/>
        <family val="1"/>
      </rPr>
      <t xml:space="preserve"> (при загальному зменшенні  об'єму кредитів на</t>
    </r>
    <r>
      <rPr>
        <b/>
        <sz val="10"/>
        <color indexed="8"/>
        <rFont val="Times New Roman"/>
        <family val="1"/>
      </rPr>
      <t xml:space="preserve"> 303,9 млн. грн.</t>
    </r>
    <r>
      <rPr>
        <sz val="10"/>
        <color indexed="8"/>
        <rFont val="Times New Roman"/>
        <family val="1"/>
      </rPr>
      <t xml:space="preserve">);
3) зменшення  об'єму  міжбанківських зобов'язань  погашенням до 12  місяців — на </t>
    </r>
    <r>
      <rPr>
        <b/>
        <sz val="10"/>
        <color indexed="8"/>
        <rFont val="Times New Roman"/>
        <family val="1"/>
      </rPr>
      <t>207,85 млн. грн</t>
    </r>
    <r>
      <rPr>
        <sz val="10"/>
        <color indexed="8"/>
        <rFont val="Times New Roman"/>
        <family val="1"/>
      </rPr>
      <t xml:space="preserve">. (при загальному зменшенні  об'єму міжбанківських зобов'язань на </t>
    </r>
    <r>
      <rPr>
        <b/>
        <sz val="10"/>
        <color indexed="8"/>
        <rFont val="Times New Roman"/>
        <family val="1"/>
      </rPr>
      <t>220,91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млн. грн.</t>
    </r>
    <r>
      <rPr>
        <sz val="10"/>
        <color indexed="8"/>
        <rFont val="Times New Roman"/>
        <family val="1"/>
      </rPr>
      <t xml:space="preserve">);
4) збільшеня   коштів клієнтів строком  до 12 місяців  - на </t>
    </r>
    <r>
      <rPr>
        <b/>
        <sz val="10"/>
        <color indexed="8"/>
        <rFont val="Times New Roman"/>
        <family val="1"/>
      </rPr>
      <t xml:space="preserve">94,47 млн. грн. </t>
    </r>
    <r>
      <rPr>
        <sz val="10"/>
        <color indexed="8"/>
        <rFont val="Times New Roman"/>
        <family val="1"/>
      </rPr>
      <t xml:space="preserve"> (при загальному зростанні об'єму даних коштів  на</t>
    </r>
    <r>
      <rPr>
        <b/>
        <sz val="10"/>
        <color indexed="8"/>
        <rFont val="Times New Roman"/>
        <family val="1"/>
      </rPr>
      <t xml:space="preserve"> 96,65 млн. грн.</t>
    </r>
    <r>
      <rPr>
        <sz val="10"/>
        <color indexed="8"/>
        <rFont val="Times New Roman"/>
        <family val="1"/>
      </rPr>
      <t xml:space="preserve">)
</t>
    </r>
  </si>
  <si>
    <t>Вплив на річний відсотковий доход підвищення ставок на 1% (+1%)</t>
  </si>
  <si>
    <t>Вплив на річний відсотковий доход зниження ставок на 1% (-1%)</t>
  </si>
  <si>
    <t xml:space="preserve">В Україні в 2011р. вступив в дію  Податковий Кодекс, яким вносяться суттєві зміни  в  облік основних засобів (ОЗ) з 01.04.2011р. Кількість груп  ОЗ збільшилась з  4 до 16. Змінився  порядок обліку-  від совокупної вартості груп ОЗ до поодиничного обліку , визначено новий поріг вартості основних засобів - 2500 грн. </t>
  </si>
  <si>
    <t>Примітка 23. Прибуток/(збиток) на одну просту та привілейовану акцію</t>
  </si>
  <si>
    <t>5, 6</t>
  </si>
  <si>
    <t>5,6,9,10</t>
  </si>
  <si>
    <t>1, 4</t>
  </si>
  <si>
    <t>1, 2</t>
  </si>
  <si>
    <t>л</t>
  </si>
  <si>
    <t xml:space="preserve">
Аудит проведено Товариством з обмеженою відповідальність Аудиторською фірмою «АленАудит», яка здійснює свою діяльність на підставі Свідоцтва про включення до Реєстру аудиторських фірм та аудиторів № 4028, виданого на підставі рішення Аудиторської палати України від 27.09.2007р. № 182/10, в особі директора Іонової Олени Вікторівни (Сертифікат аудитора на право здійснення аудиту банків № 0092, виданий на підставі рішення Аудиторської палати України  від 25.03.2010р. № 212/3; Свідоцтво про внесення до реєстру аудиторів банків Національного банку України № 0000063, видане на підставі рішення Комітету з питань аудиту банків від 20.09.2007 № 2, продовжено термін чинності до 17.04.2015р. рішенням від 30.04.2010р ).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</si>
</sst>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_);\(#,##0\)"/>
    <numFmt numFmtId="171" formatCode="0_);[Red]\(0\)"/>
    <numFmt numFmtId="172" formatCode="#,##0;\(#,##0\);\-_*"/>
    <numFmt numFmtId="173" formatCode="_-* #,##0_р_._-;\-* #,##0_р_._-;_-* &quot;-&quot;??_р_._-;_-@_-"/>
    <numFmt numFmtId="174" formatCode="0.0%"/>
    <numFmt numFmtId="175" formatCode="_-* #,##0.00_р_._-;\-* #,##0.00_р_._-;_-* \-??_р_._-;_-@_-"/>
    <numFmt numFmtId="176" formatCode="_-* #,##0_р_._-;\-* #,##0_р_._-;_-* \-??_р_._-;_-@_-"/>
    <numFmt numFmtId="177" formatCode="_-* #,##0.000000_-;\-* #,##0.000000_-;_-* &quot;-&quot;??_-;_-@_-"/>
    <numFmt numFmtId="178" formatCode="0.00000"/>
    <numFmt numFmtId="179" formatCode="0.0000"/>
    <numFmt numFmtId="180" formatCode="0.000"/>
    <numFmt numFmtId="181" formatCode="0.0"/>
    <numFmt numFmtId="182" formatCode="#,##0\ ;\(#,##0\)"/>
    <numFmt numFmtId="183" formatCode="#,##0.0\ ;\(#,##0.0\)"/>
    <numFmt numFmtId="184" formatCode="#,##0.00\ ;\(#,##0.00\)"/>
    <numFmt numFmtId="185" formatCode="_-* #,##0.0_р_._-;\-* #,##0.0_р_._-;_-* &quot;-&quot;??_р_._-;_-@_-"/>
    <numFmt numFmtId="186" formatCode="#,##0.0_);\(#,##0.0\)"/>
    <numFmt numFmtId="187" formatCode="#,##0.00_);\(#,##0.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(* #,##0.00_);_(* \(#,##0.00\);_(* &quot;-&quot;??_);_(@_)"/>
  </numFmts>
  <fonts count="56">
    <font>
      <sz val="10"/>
      <name val="Courier New"/>
      <family val="0"/>
    </font>
    <font>
      <b/>
      <sz val="10"/>
      <name val="Courier New"/>
      <family val="3"/>
    </font>
    <font>
      <u val="single"/>
      <sz val="8.7"/>
      <color indexed="12"/>
      <name val="Courier New"/>
      <family val="3"/>
    </font>
    <font>
      <u val="single"/>
      <sz val="10"/>
      <color indexed="36"/>
      <name val="Courier New"/>
      <family val="3"/>
    </font>
    <font>
      <b/>
      <sz val="9"/>
      <name val="Courier New"/>
      <family val="3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9"/>
      <name val="Arial Cyr"/>
      <family val="0"/>
    </font>
    <font>
      <b/>
      <sz val="8"/>
      <name val="Courier New"/>
      <family val="3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i/>
      <sz val="10"/>
      <name val="Courier New"/>
      <family val="3"/>
    </font>
    <font>
      <sz val="10"/>
      <color indexed="8"/>
      <name val="Courier New"/>
      <family val="3"/>
    </font>
    <font>
      <sz val="10"/>
      <name val="Arial"/>
      <family val="2"/>
    </font>
    <font>
      <sz val="9"/>
      <name val="Courier New"/>
      <family val="3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0" fontId="8" fillId="0" borderId="1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79" fontId="1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0" fontId="1" fillId="0" borderId="11" xfId="68" applyNumberFormat="1" applyFont="1" applyBorder="1" applyAlignment="1">
      <alignment/>
    </xf>
    <xf numFmtId="170" fontId="1" fillId="0" borderId="11" xfId="68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72" fontId="1" fillId="0" borderId="13" xfId="71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43" fontId="1" fillId="0" borderId="0" xfId="71" applyFont="1" applyAlignment="1">
      <alignment/>
    </xf>
    <xf numFmtId="43" fontId="1" fillId="0" borderId="11" xfId="7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43" fontId="1" fillId="0" borderId="11" xfId="7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71" applyFont="1" applyBorder="1" applyAlignment="1">
      <alignment horizontal="center" vertical="center" wrapText="1"/>
    </xf>
    <xf numFmtId="43" fontId="1" fillId="0" borderId="0" xfId="71" applyFont="1" applyAlignment="1">
      <alignment horizontal="right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3" fontId="6" fillId="0" borderId="0" xfId="7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170" fontId="6" fillId="0" borderId="0" xfId="0" applyNumberFormat="1" applyFont="1" applyBorder="1" applyAlignment="1">
      <alignment horizontal="center" vertical="center" wrapText="1"/>
    </xf>
    <xf numFmtId="43" fontId="5" fillId="0" borderId="0" xfId="7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" fillId="0" borderId="11" xfId="0" applyFont="1" applyBorder="1" applyAlignment="1">
      <alignment horizontal="left" wrapText="1"/>
    </xf>
    <xf numFmtId="43" fontId="1" fillId="0" borderId="11" xfId="71" applyFont="1" applyBorder="1" applyAlignment="1">
      <alignment wrapText="1"/>
    </xf>
    <xf numFmtId="170" fontId="1" fillId="0" borderId="11" xfId="0" applyNumberFormat="1" applyFont="1" applyFill="1" applyBorder="1" applyAlignment="1">
      <alignment/>
    </xf>
    <xf numFmtId="170" fontId="1" fillId="0" borderId="11" xfId="0" applyNumberFormat="1" applyFont="1" applyBorder="1" applyAlignment="1">
      <alignment wrapText="1"/>
    </xf>
    <xf numFmtId="170" fontId="1" fillId="0" borderId="11" xfId="0" applyNumberFormat="1" applyFont="1" applyFill="1" applyBorder="1" applyAlignment="1">
      <alignment wrapText="1"/>
    </xf>
    <xf numFmtId="10" fontId="1" fillId="0" borderId="11" xfId="65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175" fontId="12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5" fontId="13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76" fontId="13" fillId="0" borderId="11" xfId="0" applyNumberFormat="1" applyFont="1" applyBorder="1" applyAlignment="1">
      <alignment vertical="center" wrapText="1"/>
    </xf>
    <xf numFmtId="170" fontId="13" fillId="0" borderId="1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175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11" xfId="0" applyNumberFormat="1" applyFont="1" applyBorder="1" applyAlignment="1">
      <alignment wrapText="1"/>
    </xf>
    <xf numFmtId="170" fontId="1" fillId="0" borderId="11" xfId="0" applyNumberFormat="1" applyFont="1" applyBorder="1" applyAlignment="1">
      <alignment horizontal="center" wrapText="1"/>
    </xf>
    <xf numFmtId="170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43" fontId="11" fillId="0" borderId="11" xfId="7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15" xfId="71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172" fontId="1" fillId="0" borderId="11" xfId="0" applyNumberFormat="1" applyFont="1" applyBorder="1" applyAlignment="1">
      <alignment wrapText="1"/>
    </xf>
    <xf numFmtId="172" fontId="1" fillId="0" borderId="1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center" wrapText="1"/>
    </xf>
    <xf numFmtId="182" fontId="1" fillId="0" borderId="16" xfId="0" applyNumberFormat="1" applyFont="1" applyBorder="1" applyAlignment="1">
      <alignment wrapText="1"/>
    </xf>
    <xf numFmtId="173" fontId="1" fillId="0" borderId="11" xfId="68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73" fontId="1" fillId="0" borderId="11" xfId="68" applyNumberFormat="1" applyFont="1" applyBorder="1" applyAlignment="1">
      <alignment horizontal="right"/>
    </xf>
    <xf numFmtId="172" fontId="1" fillId="0" borderId="13" xfId="68" applyNumberFormat="1" applyFont="1" applyBorder="1" applyAlignment="1">
      <alignment horizontal="center" wrapText="1"/>
    </xf>
    <xf numFmtId="43" fontId="1" fillId="0" borderId="11" xfId="68" applyFont="1" applyBorder="1" applyAlignment="1">
      <alignment/>
    </xf>
    <xf numFmtId="43" fontId="1" fillId="0" borderId="11" xfId="68" applyFont="1" applyBorder="1" applyAlignment="1">
      <alignment wrapText="1"/>
    </xf>
    <xf numFmtId="170" fontId="1" fillId="0" borderId="11" xfId="68" applyNumberFormat="1" applyFont="1" applyBorder="1" applyAlignment="1">
      <alignment wrapText="1"/>
    </xf>
    <xf numFmtId="170" fontId="1" fillId="0" borderId="11" xfId="68" applyNumberFormat="1" applyFont="1" applyFill="1" applyBorder="1" applyAlignment="1">
      <alignment wrapText="1"/>
    </xf>
    <xf numFmtId="170" fontId="1" fillId="0" borderId="16" xfId="58" applyNumberFormat="1" applyFont="1" applyBorder="1" applyAlignment="1">
      <alignment horizontal="center" wrapText="1"/>
      <protection/>
    </xf>
    <xf numFmtId="170" fontId="1" fillId="0" borderId="11" xfId="0" applyNumberFormat="1" applyFont="1" applyFill="1" applyBorder="1" applyAlignment="1">
      <alignment horizontal="right"/>
    </xf>
    <xf numFmtId="2" fontId="1" fillId="0" borderId="11" xfId="65" applyNumberFormat="1" applyFont="1" applyBorder="1" applyAlignment="1">
      <alignment wrapText="1"/>
    </xf>
    <xf numFmtId="3" fontId="1" fillId="0" borderId="11" xfId="58" applyNumberFormat="1" applyFont="1" applyBorder="1" applyAlignment="1">
      <alignment wrapText="1"/>
      <protection/>
    </xf>
    <xf numFmtId="3" fontId="1" fillId="0" borderId="11" xfId="58" applyNumberFormat="1" applyFont="1" applyBorder="1">
      <alignment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60" applyFont="1" applyBorder="1" applyAlignment="1">
      <alignment horizontal="center" wrapText="1"/>
      <protection/>
    </xf>
    <xf numFmtId="3" fontId="1" fillId="0" borderId="11" xfId="58" applyNumberFormat="1" applyFont="1" applyBorder="1" applyAlignment="1">
      <alignment horizontal="right" wrapText="1"/>
      <protection/>
    </xf>
    <xf numFmtId="3" fontId="1" fillId="0" borderId="17" xfId="0" applyNumberFormat="1" applyFont="1" applyBorder="1" applyAlignment="1">
      <alignment horizontal="right"/>
    </xf>
    <xf numFmtId="3" fontId="1" fillId="0" borderId="11" xfId="60" applyNumberFormat="1" applyFont="1" applyBorder="1" applyAlignment="1">
      <alignment horizontal="right" wrapText="1"/>
      <protection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right" vertical="center" wrapText="1"/>
    </xf>
    <xf numFmtId="176" fontId="1" fillId="0" borderId="11" xfId="68" applyNumberFormat="1" applyFont="1" applyBorder="1" applyAlignment="1">
      <alignment/>
    </xf>
    <xf numFmtId="176" fontId="1" fillId="0" borderId="11" xfId="68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3" fontId="1" fillId="0" borderId="11" xfId="68" applyNumberFormat="1" applyFont="1" applyBorder="1" applyAlignment="1">
      <alignment wrapText="1"/>
    </xf>
    <xf numFmtId="43" fontId="11" fillId="0" borderId="11" xfId="68" applyFont="1" applyBorder="1" applyAlignment="1">
      <alignment wrapText="1"/>
    </xf>
    <xf numFmtId="182" fontId="0" fillId="0" borderId="16" xfId="0" applyNumberFormat="1" applyFont="1" applyBorder="1" applyAlignment="1">
      <alignment wrapText="1"/>
    </xf>
    <xf numFmtId="170" fontId="1" fillId="0" borderId="11" xfId="68" applyNumberFormat="1" applyFont="1" applyBorder="1" applyAlignment="1">
      <alignment horizontal="right" wrapText="1"/>
    </xf>
    <xf numFmtId="43" fontId="1" fillId="0" borderId="11" xfId="68" applyFont="1" applyBorder="1" applyAlignment="1">
      <alignment horizontal="center" wrapText="1"/>
    </xf>
    <xf numFmtId="0" fontId="1" fillId="0" borderId="11" xfId="55" applyFont="1" applyBorder="1" applyAlignment="1">
      <alignment wrapText="1"/>
      <protection/>
    </xf>
    <xf numFmtId="182" fontId="1" fillId="0" borderId="16" xfId="0" applyNumberFormat="1" applyFont="1" applyFill="1" applyBorder="1" applyAlignment="1">
      <alignment wrapText="1"/>
    </xf>
    <xf numFmtId="0" fontId="1" fillId="0" borderId="11" xfId="54" applyFont="1" applyBorder="1" applyAlignment="1">
      <alignment wrapText="1"/>
      <protection/>
    </xf>
    <xf numFmtId="0" fontId="1" fillId="0" borderId="11" xfId="54" applyFont="1" applyBorder="1" applyAlignment="1">
      <alignment horizontal="center" wrapText="1"/>
      <protection/>
    </xf>
    <xf numFmtId="4" fontId="1" fillId="0" borderId="11" xfId="54" applyNumberFormat="1" applyFont="1" applyBorder="1" applyAlignment="1">
      <alignment horizontal="center" wrapText="1"/>
      <protection/>
    </xf>
    <xf numFmtId="4" fontId="1" fillId="0" borderId="11" xfId="54" applyNumberFormat="1" applyFont="1" applyBorder="1" applyAlignment="1">
      <alignment wrapText="1"/>
      <protection/>
    </xf>
    <xf numFmtId="4" fontId="1" fillId="0" borderId="16" xfId="54" applyNumberFormat="1" applyFont="1" applyBorder="1" applyAlignment="1">
      <alignment wrapText="1"/>
      <protection/>
    </xf>
    <xf numFmtId="4" fontId="1" fillId="0" borderId="16" xfId="54" applyNumberFormat="1" applyFont="1" applyBorder="1" applyAlignment="1">
      <alignment horizontal="center" wrapText="1"/>
      <protection/>
    </xf>
    <xf numFmtId="4" fontId="1" fillId="0" borderId="16" xfId="54" applyNumberFormat="1" applyFont="1" applyBorder="1" applyAlignment="1">
      <alignment horizontal="right" wrapText="1"/>
      <protection/>
    </xf>
    <xf numFmtId="182" fontId="0" fillId="0" borderId="18" xfId="0" applyNumberFormat="1" applyFont="1" applyBorder="1" applyAlignment="1">
      <alignment wrapText="1"/>
    </xf>
    <xf numFmtId="173" fontId="1" fillId="0" borderId="11" xfId="68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" fillId="0" borderId="11" xfId="55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7" fillId="0" borderId="0" xfId="54" applyFont="1">
      <alignment/>
      <protection/>
    </xf>
    <xf numFmtId="0" fontId="0" fillId="0" borderId="16" xfId="0" applyFont="1" applyBorder="1" applyAlignment="1">
      <alignment wrapText="1"/>
    </xf>
    <xf numFmtId="184" fontId="1" fillId="0" borderId="16" xfId="0" applyNumberFormat="1" applyFont="1" applyBorder="1" applyAlignment="1">
      <alignment wrapText="1"/>
    </xf>
    <xf numFmtId="172" fontId="1" fillId="0" borderId="13" xfId="72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70" fontId="1" fillId="0" borderId="0" xfId="68" applyNumberFormat="1" applyFont="1" applyBorder="1" applyAlignment="1">
      <alignment wrapText="1"/>
    </xf>
    <xf numFmtId="170" fontId="1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Border="1" applyAlignment="1">
      <alignment wrapText="1"/>
    </xf>
    <xf numFmtId="170" fontId="13" fillId="0" borderId="11" xfId="0" applyNumberFormat="1" applyFont="1" applyFill="1" applyBorder="1" applyAlignment="1">
      <alignment horizontal="right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6" fontId="1" fillId="0" borderId="11" xfId="68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4" fontId="1" fillId="0" borderId="11" xfId="68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4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73" fontId="1" fillId="0" borderId="0" xfId="68" applyNumberFormat="1" applyFont="1" applyAlignment="1">
      <alignment/>
    </xf>
    <xf numFmtId="173" fontId="0" fillId="0" borderId="11" xfId="68" applyNumberFormat="1" applyFont="1" applyBorder="1" applyAlignment="1">
      <alignment horizontal="center" vertical="center" wrapText="1"/>
    </xf>
    <xf numFmtId="173" fontId="1" fillId="0" borderId="11" xfId="68" applyNumberFormat="1" applyFont="1" applyBorder="1" applyAlignment="1">
      <alignment horizontal="center" vertical="center" wrapText="1"/>
    </xf>
    <xf numFmtId="173" fontId="0" fillId="0" borderId="0" xfId="68" applyNumberFormat="1" applyFont="1" applyAlignment="1">
      <alignment/>
    </xf>
    <xf numFmtId="173" fontId="1" fillId="0" borderId="11" xfId="68" applyNumberFormat="1" applyFon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73" fontId="0" fillId="0" borderId="11" xfId="68" applyNumberFormat="1" applyFont="1" applyBorder="1" applyAlignment="1">
      <alignment wrapText="1"/>
    </xf>
    <xf numFmtId="173" fontId="0" fillId="0" borderId="16" xfId="68" applyNumberFormat="1" applyFont="1" applyBorder="1" applyAlignment="1">
      <alignment wrapText="1"/>
    </xf>
    <xf numFmtId="43" fontId="1" fillId="0" borderId="11" xfId="68" applyFont="1" applyBorder="1" applyAlignment="1">
      <alignment horizontal="right" wrapText="1"/>
    </xf>
    <xf numFmtId="182" fontId="1" fillId="0" borderId="16" xfId="0" applyNumberFormat="1" applyFont="1" applyBorder="1" applyAlignment="1">
      <alignment horizontal="right" wrapText="1"/>
    </xf>
    <xf numFmtId="173" fontId="1" fillId="0" borderId="11" xfId="71" applyNumberFormat="1" applyFont="1" applyBorder="1" applyAlignment="1">
      <alignment horizontal="right" wrapText="1"/>
    </xf>
    <xf numFmtId="182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70" fontId="1" fillId="0" borderId="11" xfId="0" applyNumberFormat="1" applyFont="1" applyBorder="1" applyAlignment="1">
      <alignment horizontal="right" wrapText="1"/>
    </xf>
    <xf numFmtId="182" fontId="55" fillId="33" borderId="16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82" fontId="1" fillId="0" borderId="0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top"/>
    </xf>
    <xf numFmtId="0" fontId="1" fillId="0" borderId="11" xfId="0" applyFont="1" applyFill="1" applyBorder="1" applyAlignment="1">
      <alignment horizontal="center" wrapText="1"/>
    </xf>
    <xf numFmtId="173" fontId="1" fillId="0" borderId="11" xfId="68" applyNumberFormat="1" applyFont="1" applyBorder="1" applyAlignment="1">
      <alignment horizontal="right" wrapText="1"/>
    </xf>
    <xf numFmtId="182" fontId="55" fillId="33" borderId="16" xfId="0" applyNumberFormat="1" applyFont="1" applyFill="1" applyBorder="1" applyAlignment="1">
      <alignment horizontal="right" wrapText="1"/>
    </xf>
    <xf numFmtId="173" fontId="1" fillId="0" borderId="11" xfId="68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6" xfId="0" applyFont="1" applyBorder="1" applyAlignment="1">
      <alignment horizontal="right" wrapText="1"/>
    </xf>
    <xf numFmtId="49" fontId="14" fillId="0" borderId="16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0" fillId="0" borderId="19" xfId="57" applyFont="1" applyBorder="1" applyAlignment="1">
      <alignment horizontal="left" vertical="center" wrapText="1"/>
      <protection/>
    </xf>
    <xf numFmtId="0" fontId="18" fillId="0" borderId="0" xfId="57" applyFont="1">
      <alignment/>
      <protection/>
    </xf>
    <xf numFmtId="176" fontId="1" fillId="0" borderId="16" xfId="56" applyNumberFormat="1" applyFont="1" applyFill="1" applyBorder="1" applyAlignment="1" applyProtection="1">
      <alignment wrapText="1"/>
      <protection/>
    </xf>
    <xf numFmtId="172" fontId="1" fillId="0" borderId="16" xfId="56" applyNumberFormat="1" applyFont="1" applyBorder="1" applyAlignment="1">
      <alignment horizontal="center" wrapText="1"/>
      <protection/>
    </xf>
    <xf numFmtId="176" fontId="1" fillId="0" borderId="16" xfId="74" applyNumberFormat="1" applyFont="1" applyFill="1" applyBorder="1" applyAlignment="1" applyProtection="1">
      <alignment wrapText="1"/>
      <protection/>
    </xf>
    <xf numFmtId="0" fontId="1" fillId="0" borderId="16" xfId="56" applyFont="1" applyBorder="1" applyAlignment="1">
      <alignment wrapText="1"/>
      <protection/>
    </xf>
    <xf numFmtId="0" fontId="1" fillId="0" borderId="16" xfId="56" applyFont="1" applyBorder="1" applyAlignment="1">
      <alignment horizontal="left" wrapText="1"/>
      <protection/>
    </xf>
    <xf numFmtId="176" fontId="1" fillId="0" borderId="16" xfId="73" applyNumberFormat="1" applyFont="1" applyFill="1" applyBorder="1" applyAlignment="1" applyProtection="1">
      <alignment wrapText="1"/>
      <protection/>
    </xf>
    <xf numFmtId="175" fontId="1" fillId="0" borderId="16" xfId="74" applyNumberFormat="1" applyFont="1" applyFill="1" applyBorder="1" applyAlignment="1" applyProtection="1">
      <alignment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3" fontId="1" fillId="0" borderId="20" xfId="59" applyNumberFormat="1" applyFont="1" applyBorder="1" applyAlignment="1">
      <alignment wrapText="1"/>
      <protection/>
    </xf>
    <xf numFmtId="3" fontId="1" fillId="0" borderId="11" xfId="59" applyNumberFormat="1" applyFont="1" applyBorder="1" applyAlignment="1">
      <alignment wrapText="1"/>
      <protection/>
    </xf>
    <xf numFmtId="0" fontId="1" fillId="0" borderId="11" xfId="59" applyFont="1" applyBorder="1" applyAlignment="1">
      <alignment horizontal="center" wrapText="1"/>
      <protection/>
    </xf>
    <xf numFmtId="0" fontId="1" fillId="0" borderId="11" xfId="59" applyFont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left" vertical="center" wrapText="1"/>
      <protection/>
    </xf>
    <xf numFmtId="0" fontId="1" fillId="0" borderId="16" xfId="57" applyFont="1" applyBorder="1" applyAlignment="1">
      <alignment horizontal="left" vertical="center" wrapText="1"/>
      <protection/>
    </xf>
    <xf numFmtId="3" fontId="14" fillId="0" borderId="16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172" fontId="1" fillId="0" borderId="16" xfId="56" applyNumberFormat="1" applyFont="1" applyBorder="1" applyAlignment="1">
      <alignment horizontal="right" wrapText="1"/>
      <protection/>
    </xf>
    <xf numFmtId="0" fontId="4" fillId="0" borderId="0" xfId="0" applyFont="1" applyAlignment="1">
      <alignment/>
    </xf>
    <xf numFmtId="173" fontId="1" fillId="0" borderId="11" xfId="6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56" applyFont="1" applyAlignment="1">
      <alignment wrapText="1"/>
      <protection/>
    </xf>
    <xf numFmtId="0" fontId="19" fillId="0" borderId="0" xfId="56" applyFont="1" applyBorder="1" applyAlignment="1">
      <alignment horizontal="left" vertical="top" wrapText="1"/>
      <protection/>
    </xf>
    <xf numFmtId="0" fontId="1" fillId="0" borderId="2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KonsPosI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YEAR_2009_Zapros" xfId="57"/>
    <cellStyle name="Обычный_год_отч_запрос" xfId="58"/>
    <cellStyle name="Обычный_Лист1" xfId="59"/>
    <cellStyle name="Обычный_Лист1_год_отч_запрос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3 2" xfId="72"/>
    <cellStyle name="Финансовый 3 2 2" xfId="73"/>
    <cellStyle name="Финансовый 3 3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E7" sqref="E7:F31"/>
    </sheetView>
  </sheetViews>
  <sheetFormatPr defaultColWidth="9.00390625" defaultRowHeight="13.5"/>
  <cols>
    <col min="1" max="1" width="2.25390625" style="12" customWidth="1"/>
    <col min="2" max="2" width="5.875" style="43" customWidth="1"/>
    <col min="3" max="3" width="45.625" style="12" customWidth="1"/>
    <col min="4" max="4" width="9.50390625" style="41" customWidth="1"/>
    <col min="5" max="6" width="14.625" style="44" customWidth="1"/>
    <col min="7" max="16384" width="9.00390625" style="12" customWidth="1"/>
  </cols>
  <sheetData>
    <row r="1" ht="13.5">
      <c r="B1" s="12"/>
    </row>
    <row r="2" spans="3:5" ht="13.5" customHeight="1">
      <c r="C2" s="230" t="s">
        <v>313</v>
      </c>
      <c r="D2" s="230"/>
      <c r="E2" s="230"/>
    </row>
    <row r="3" spans="3:5" ht="13.5">
      <c r="C3" s="230" t="s">
        <v>665</v>
      </c>
      <c r="D3" s="230"/>
      <c r="E3" s="230"/>
    </row>
    <row r="4" spans="3:5" ht="13.5" customHeight="1">
      <c r="C4" s="230" t="s">
        <v>625</v>
      </c>
      <c r="D4" s="230"/>
      <c r="E4" s="230"/>
    </row>
    <row r="5" spans="2:6" ht="13.5">
      <c r="B5" s="12"/>
      <c r="F5" s="44" t="s">
        <v>322</v>
      </c>
    </row>
    <row r="6" spans="2:6" s="35" customFormat="1" ht="27.75" customHeight="1">
      <c r="B6" s="10" t="s">
        <v>400</v>
      </c>
      <c r="C6" s="10" t="s">
        <v>401</v>
      </c>
      <c r="D6" s="10" t="s">
        <v>210</v>
      </c>
      <c r="E6" s="51" t="s">
        <v>666</v>
      </c>
      <c r="F6" s="51" t="s">
        <v>624</v>
      </c>
    </row>
    <row r="7" spans="2:6" s="41" customFormat="1" ht="13.5">
      <c r="B7" s="47">
        <v>1</v>
      </c>
      <c r="C7" s="47">
        <v>2</v>
      </c>
      <c r="D7" s="47">
        <v>3</v>
      </c>
      <c r="E7" s="229">
        <v>4</v>
      </c>
      <c r="F7" s="229">
        <v>5</v>
      </c>
    </row>
    <row r="8" spans="2:6" ht="13.5">
      <c r="B8" s="145"/>
      <c r="C8" s="9" t="s">
        <v>402</v>
      </c>
      <c r="D8" s="47"/>
      <c r="E8" s="100"/>
      <c r="F8" s="100"/>
    </row>
    <row r="9" spans="2:6" ht="13.5">
      <c r="B9" s="50">
        <v>1</v>
      </c>
      <c r="C9" s="9" t="s">
        <v>403</v>
      </c>
      <c r="D9" s="47">
        <v>4</v>
      </c>
      <c r="E9" s="100">
        <v>231240.06066</v>
      </c>
      <c r="F9" s="100">
        <v>66816</v>
      </c>
    </row>
    <row r="10" spans="2:6" ht="13.5">
      <c r="B10" s="50">
        <v>2</v>
      </c>
      <c r="C10" s="9" t="s">
        <v>405</v>
      </c>
      <c r="D10" s="47">
        <v>5</v>
      </c>
      <c r="E10" s="100">
        <v>8375</v>
      </c>
      <c r="F10" s="100">
        <v>0</v>
      </c>
    </row>
    <row r="11" spans="2:6" ht="13.5">
      <c r="B11" s="50">
        <v>3</v>
      </c>
      <c r="C11" s="9" t="s">
        <v>406</v>
      </c>
      <c r="D11" s="47">
        <v>6</v>
      </c>
      <c r="E11" s="100">
        <v>548469</v>
      </c>
      <c r="F11" s="100">
        <v>850523</v>
      </c>
    </row>
    <row r="12" spans="2:6" ht="13.5">
      <c r="B12" s="50">
        <v>4</v>
      </c>
      <c r="C12" s="9" t="s">
        <v>410</v>
      </c>
      <c r="D12" s="47"/>
      <c r="E12" s="100">
        <v>1909</v>
      </c>
      <c r="F12" s="100">
        <v>0</v>
      </c>
    </row>
    <row r="13" spans="2:6" ht="13.5">
      <c r="B13" s="50">
        <v>5</v>
      </c>
      <c r="C13" s="9" t="s">
        <v>411</v>
      </c>
      <c r="D13" s="47">
        <v>8</v>
      </c>
      <c r="E13" s="100">
        <v>20379</v>
      </c>
      <c r="F13" s="100">
        <v>9606</v>
      </c>
    </row>
    <row r="14" spans="2:6" ht="13.5">
      <c r="B14" s="50">
        <v>6</v>
      </c>
      <c r="C14" s="9" t="s">
        <v>412</v>
      </c>
      <c r="D14" s="47">
        <v>9</v>
      </c>
      <c r="E14" s="100">
        <v>18214</v>
      </c>
      <c r="F14" s="100">
        <v>19300</v>
      </c>
    </row>
    <row r="15" spans="2:6" ht="13.5">
      <c r="B15" s="50">
        <v>7</v>
      </c>
      <c r="C15" s="9" t="s">
        <v>413</v>
      </c>
      <c r="D15" s="47">
        <v>10</v>
      </c>
      <c r="E15" s="100">
        <v>196</v>
      </c>
      <c r="F15" s="100">
        <v>236</v>
      </c>
    </row>
    <row r="16" spans="2:6" ht="13.5">
      <c r="B16" s="50">
        <v>8</v>
      </c>
      <c r="C16" s="9" t="s">
        <v>415</v>
      </c>
      <c r="D16" s="47"/>
      <c r="E16" s="100">
        <v>828782.06066</v>
      </c>
      <c r="F16" s="100">
        <v>946481</v>
      </c>
    </row>
    <row r="17" spans="2:6" ht="13.5">
      <c r="B17" s="145"/>
      <c r="C17" s="9" t="s">
        <v>416</v>
      </c>
      <c r="D17" s="47"/>
      <c r="E17" s="100"/>
      <c r="F17" s="100"/>
    </row>
    <row r="18" spans="2:6" ht="13.5">
      <c r="B18" s="50">
        <v>9</v>
      </c>
      <c r="C18" s="9" t="s">
        <v>417</v>
      </c>
      <c r="D18" s="47">
        <v>11</v>
      </c>
      <c r="E18" s="100">
        <v>355314</v>
      </c>
      <c r="F18" s="100">
        <v>576219</v>
      </c>
    </row>
    <row r="19" spans="2:6" ht="13.5">
      <c r="B19" s="50">
        <v>10</v>
      </c>
      <c r="C19" s="9" t="s">
        <v>31</v>
      </c>
      <c r="D19" s="47">
        <v>12</v>
      </c>
      <c r="E19" s="100">
        <v>277461</v>
      </c>
      <c r="F19" s="100">
        <v>180813</v>
      </c>
    </row>
    <row r="20" spans="2:6" ht="13.5">
      <c r="B20" s="50">
        <v>11</v>
      </c>
      <c r="C20" s="101" t="s">
        <v>671</v>
      </c>
      <c r="D20" s="47"/>
      <c r="E20" s="100">
        <v>1835</v>
      </c>
      <c r="F20" s="100">
        <v>100</v>
      </c>
    </row>
    <row r="21" spans="2:6" ht="13.5">
      <c r="B21" s="50">
        <v>12</v>
      </c>
      <c r="C21" s="9" t="s">
        <v>420</v>
      </c>
      <c r="D21" s="47">
        <v>13</v>
      </c>
      <c r="E21" s="100">
        <v>80</v>
      </c>
      <c r="F21" s="100">
        <v>0</v>
      </c>
    </row>
    <row r="22" spans="2:6" ht="13.5">
      <c r="B22" s="50">
        <v>13</v>
      </c>
      <c r="C22" s="9" t="s">
        <v>421</v>
      </c>
      <c r="D22" s="47">
        <v>14</v>
      </c>
      <c r="E22" s="100">
        <v>9604</v>
      </c>
      <c r="F22" s="100">
        <v>10232</v>
      </c>
    </row>
    <row r="23" spans="2:6" ht="13.5">
      <c r="B23" s="50">
        <v>14</v>
      </c>
      <c r="C23" s="9" t="s">
        <v>422</v>
      </c>
      <c r="D23" s="47">
        <v>15</v>
      </c>
      <c r="E23" s="100">
        <v>144</v>
      </c>
      <c r="F23" s="100">
        <v>188</v>
      </c>
    </row>
    <row r="24" spans="2:6" ht="13.5">
      <c r="B24" s="50">
        <v>15</v>
      </c>
      <c r="C24" s="9" t="s">
        <v>424</v>
      </c>
      <c r="D24" s="47"/>
      <c r="E24" s="100">
        <v>644438</v>
      </c>
      <c r="F24" s="100">
        <v>767552</v>
      </c>
    </row>
    <row r="25" spans="2:6" ht="13.5">
      <c r="B25" s="145"/>
      <c r="C25" s="9" t="s">
        <v>425</v>
      </c>
      <c r="D25" s="47"/>
      <c r="E25" s="100"/>
      <c r="F25" s="100"/>
    </row>
    <row r="26" spans="2:6" ht="13.5">
      <c r="B26" s="50">
        <v>16</v>
      </c>
      <c r="C26" s="9" t="s">
        <v>426</v>
      </c>
      <c r="D26" s="47">
        <v>16</v>
      </c>
      <c r="E26" s="100">
        <v>125601</v>
      </c>
      <c r="F26" s="100">
        <v>125601</v>
      </c>
    </row>
    <row r="27" spans="2:6" ht="13.5">
      <c r="B27" s="50">
        <v>17</v>
      </c>
      <c r="C27" s="9" t="s">
        <v>611</v>
      </c>
      <c r="D27" s="47"/>
      <c r="E27" s="100">
        <v>29380</v>
      </c>
      <c r="F27" s="100">
        <v>38189</v>
      </c>
    </row>
    <row r="28" spans="2:6" ht="13.5">
      <c r="B28" s="50">
        <v>18</v>
      </c>
      <c r="C28" s="9" t="s">
        <v>612</v>
      </c>
      <c r="D28" s="47">
        <v>17</v>
      </c>
      <c r="E28" s="100">
        <v>29363</v>
      </c>
      <c r="F28" s="100">
        <v>15139</v>
      </c>
    </row>
    <row r="29" spans="2:6" ht="27">
      <c r="B29" s="50">
        <v>19</v>
      </c>
      <c r="C29" s="9" t="s">
        <v>700</v>
      </c>
      <c r="D29" s="47"/>
      <c r="E29" s="100">
        <v>184344</v>
      </c>
      <c r="F29" s="100">
        <v>178929</v>
      </c>
    </row>
    <row r="30" spans="2:6" ht="13.5">
      <c r="B30" s="50">
        <v>20</v>
      </c>
      <c r="C30" s="9" t="s">
        <v>613</v>
      </c>
      <c r="D30" s="47"/>
      <c r="E30" s="100">
        <v>184344</v>
      </c>
      <c r="F30" s="100">
        <v>178929</v>
      </c>
    </row>
    <row r="31" spans="2:6" ht="13.5">
      <c r="B31" s="50">
        <v>21</v>
      </c>
      <c r="C31" s="9" t="s">
        <v>176</v>
      </c>
      <c r="D31" s="47"/>
      <c r="E31" s="100">
        <v>828782</v>
      </c>
      <c r="F31" s="100">
        <v>946481</v>
      </c>
    </row>
    <row r="32" spans="2:5" ht="13.5">
      <c r="B32" s="12"/>
      <c r="E32" s="12"/>
    </row>
    <row r="33" spans="2:5" ht="13.5">
      <c r="B33" s="12"/>
      <c r="E33" s="12"/>
    </row>
    <row r="34" spans="2:5" ht="13.5">
      <c r="B34" s="12"/>
      <c r="E34" s="12"/>
    </row>
    <row r="35" spans="2:5" ht="13.5">
      <c r="B35" s="12"/>
      <c r="E35" s="12"/>
    </row>
    <row r="36" spans="2:5" ht="13.5">
      <c r="B36" s="12"/>
      <c r="E36" s="12"/>
    </row>
    <row r="37" ht="13.5">
      <c r="B37" s="43" t="s">
        <v>858</v>
      </c>
    </row>
    <row r="38" spans="1:5" ht="13.5">
      <c r="A38" s="12" t="s">
        <v>619</v>
      </c>
      <c r="B38" s="43" t="s">
        <v>619</v>
      </c>
      <c r="E38" s="52"/>
    </row>
    <row r="39" spans="2:6" ht="13.5">
      <c r="B39" s="43" t="s">
        <v>620</v>
      </c>
      <c r="E39" s="55"/>
      <c r="F39" s="44" t="s">
        <v>621</v>
      </c>
    </row>
    <row r="40" ht="13.5">
      <c r="B40" s="39"/>
    </row>
    <row r="41" ht="13.5">
      <c r="B41" s="39"/>
    </row>
    <row r="42" spans="2:6" ht="13.5">
      <c r="B42" s="39"/>
      <c r="C42" s="12" t="s">
        <v>323</v>
      </c>
      <c r="F42" s="44" t="s">
        <v>622</v>
      </c>
    </row>
    <row r="43" spans="2:5" ht="13.5">
      <c r="B43" s="12"/>
      <c r="E43" s="61"/>
    </row>
    <row r="45" ht="13.5">
      <c r="C45" s="146" t="s">
        <v>692</v>
      </c>
    </row>
    <row r="46" spans="2:3" ht="13.5">
      <c r="B46" s="30"/>
      <c r="C46" s="31"/>
    </row>
    <row r="47" spans="2:3" ht="13.5">
      <c r="B47" s="30"/>
      <c r="C47" s="31"/>
    </row>
    <row r="48" spans="2:3" ht="13.5">
      <c r="B48" s="53"/>
      <c r="C48" s="54"/>
    </row>
    <row r="49" ht="13.5">
      <c r="C49" s="31"/>
    </row>
    <row r="50" spans="2:3" ht="13.5">
      <c r="B50" s="12"/>
      <c r="C50" s="56"/>
    </row>
    <row r="51" spans="2:3" ht="13.5">
      <c r="B51" s="57"/>
      <c r="C51" s="57"/>
    </row>
    <row r="52" spans="2:4" ht="13.5">
      <c r="B52" s="58"/>
      <c r="C52" s="59"/>
      <c r="D52" s="60"/>
    </row>
    <row r="53" ht="13.5">
      <c r="C53" s="62"/>
    </row>
    <row r="54" ht="13.5">
      <c r="C54" s="62"/>
    </row>
    <row r="55" spans="2:3" ht="13.5">
      <c r="B55" s="12"/>
      <c r="C55" s="56"/>
    </row>
    <row r="56" spans="2:3" ht="13.5">
      <c r="B56" s="12"/>
      <c r="C56" s="56"/>
    </row>
    <row r="57" spans="2:3" ht="13.5">
      <c r="B57" s="12"/>
      <c r="C57" s="56"/>
    </row>
  </sheetData>
  <sheetProtection/>
  <mergeCells count="3">
    <mergeCell ref="C2:E2"/>
    <mergeCell ref="C3:E3"/>
    <mergeCell ref="C4:E4"/>
  </mergeCells>
  <printOptions/>
  <pageMargins left="0.7874015748031497" right="0.4724409448818898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4:J16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00390625" style="1" bestFit="1" customWidth="1"/>
    <col min="4" max="4" width="9.875" style="1" bestFit="1" customWidth="1"/>
    <col min="5" max="6" width="11.875" style="1" bestFit="1" customWidth="1"/>
    <col min="7" max="7" width="14.00390625" style="1" bestFit="1" customWidth="1"/>
    <col min="8" max="8" width="9.625" style="1" customWidth="1"/>
    <col min="9" max="9" width="9.75390625" style="1" customWidth="1"/>
    <col min="10" max="10" width="10.00390625" style="1" customWidth="1"/>
    <col min="11" max="16384" width="9.00390625" style="1" customWidth="1"/>
  </cols>
  <sheetData>
    <row r="4" s="12" customFormat="1" ht="13.5">
      <c r="A4" s="12" t="s">
        <v>718</v>
      </c>
    </row>
    <row r="6" spans="1:10" s="12" customFormat="1" ht="86.25" customHeight="1">
      <c r="A6" s="10" t="s">
        <v>400</v>
      </c>
      <c r="B6" s="10" t="s">
        <v>532</v>
      </c>
      <c r="C6" s="10" t="s">
        <v>540</v>
      </c>
      <c r="D6" s="10" t="s">
        <v>541</v>
      </c>
      <c r="E6" s="10" t="s">
        <v>542</v>
      </c>
      <c r="F6" s="10" t="s">
        <v>543</v>
      </c>
      <c r="G6" s="10" t="s">
        <v>544</v>
      </c>
      <c r="H6" s="10" t="s">
        <v>545</v>
      </c>
      <c r="I6" s="10" t="s">
        <v>546</v>
      </c>
      <c r="J6" s="10" t="s">
        <v>293</v>
      </c>
    </row>
    <row r="7" spans="1:10" s="12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22.5" customHeight="1">
      <c r="A8" s="63">
        <v>1</v>
      </c>
      <c r="B8" s="9" t="s">
        <v>549</v>
      </c>
      <c r="C8" s="105">
        <v>0</v>
      </c>
      <c r="D8" s="109">
        <v>-28465</v>
      </c>
      <c r="E8" s="105">
        <v>0</v>
      </c>
      <c r="F8" s="105">
        <v>0</v>
      </c>
      <c r="G8" s="65">
        <v>-25603</v>
      </c>
      <c r="H8" s="65">
        <v>-72030</v>
      </c>
      <c r="I8" s="65">
        <v>-10526</v>
      </c>
      <c r="J8" s="65">
        <v>-136624</v>
      </c>
    </row>
    <row r="9" spans="1:10" ht="27">
      <c r="A9" s="63">
        <v>2</v>
      </c>
      <c r="B9" s="9" t="s">
        <v>673</v>
      </c>
      <c r="C9" s="105">
        <v>0</v>
      </c>
      <c r="D9" s="109">
        <v>3544</v>
      </c>
      <c r="E9" s="105">
        <v>0</v>
      </c>
      <c r="F9" s="108">
        <v>-3</v>
      </c>
      <c r="G9" s="65">
        <v>-18321</v>
      </c>
      <c r="H9" s="65">
        <v>-16359</v>
      </c>
      <c r="I9" s="65">
        <v>-4076</v>
      </c>
      <c r="J9" s="65">
        <v>-35215</v>
      </c>
    </row>
    <row r="10" spans="1:10" ht="27">
      <c r="A10" s="63">
        <v>3</v>
      </c>
      <c r="B10" s="9" t="s">
        <v>550</v>
      </c>
      <c r="C10" s="105">
        <v>0</v>
      </c>
      <c r="D10" s="105">
        <v>0</v>
      </c>
      <c r="E10" s="105">
        <v>0</v>
      </c>
      <c r="F10" s="105">
        <v>0</v>
      </c>
      <c r="G10" s="105">
        <v>971</v>
      </c>
      <c r="H10" s="65">
        <v>19754</v>
      </c>
      <c r="I10" s="65">
        <v>11790</v>
      </c>
      <c r="J10" s="65">
        <v>32515</v>
      </c>
    </row>
    <row r="11" spans="1:10" ht="18" customHeight="1">
      <c r="A11" s="63">
        <v>4</v>
      </c>
      <c r="B11" s="9" t="s">
        <v>536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</row>
    <row r="12" spans="1:10" ht="18" customHeight="1">
      <c r="A12" s="63">
        <v>5</v>
      </c>
      <c r="B12" s="9" t="s">
        <v>537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</row>
    <row r="13" spans="1:10" ht="18.75" customHeight="1">
      <c r="A13" s="63">
        <v>6</v>
      </c>
      <c r="B13" s="9" t="s">
        <v>672</v>
      </c>
      <c r="C13" s="105">
        <v>0</v>
      </c>
      <c r="D13" s="109">
        <v>37</v>
      </c>
      <c r="E13" s="105">
        <v>0</v>
      </c>
      <c r="F13" s="105">
        <v>0</v>
      </c>
      <c r="G13" s="65">
        <v>32.217045106284786</v>
      </c>
      <c r="H13" s="65">
        <v>92.15016765786277</v>
      </c>
      <c r="I13" s="105">
        <v>0</v>
      </c>
      <c r="J13" s="65">
        <v>161.36721276414755</v>
      </c>
    </row>
    <row r="14" spans="1:10" ht="20.25" customHeight="1">
      <c r="A14" s="63">
        <v>7</v>
      </c>
      <c r="B14" s="90" t="s">
        <v>551</v>
      </c>
      <c r="C14" s="105">
        <f>SUM(C8:C13)</f>
        <v>0</v>
      </c>
      <c r="D14" s="109">
        <v>-24884</v>
      </c>
      <c r="E14" s="105">
        <v>0</v>
      </c>
      <c r="F14" s="108">
        <v>-3</v>
      </c>
      <c r="G14" s="154">
        <v>-42920.782954893715</v>
      </c>
      <c r="H14" s="154">
        <v>-68542.84983234214</v>
      </c>
      <c r="I14" s="65">
        <v>-2812</v>
      </c>
      <c r="J14" s="65">
        <v>-139162.63278723584</v>
      </c>
    </row>
    <row r="15" spans="1:10" ht="13.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12"/>
      <c r="B16" s="243" t="s">
        <v>814</v>
      </c>
      <c r="C16" s="243"/>
      <c r="D16" s="243"/>
      <c r="E16" s="243"/>
      <c r="F16" s="243"/>
      <c r="G16" s="243"/>
      <c r="H16" s="243"/>
      <c r="I16" s="243"/>
      <c r="J16" s="243"/>
    </row>
  </sheetData>
  <sheetProtection/>
  <mergeCells count="1">
    <mergeCell ref="B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4:J16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6.75390625" style="1" customWidth="1"/>
    <col min="4" max="4" width="10.75390625" style="1" customWidth="1"/>
    <col min="5" max="5" width="11.875" style="1" bestFit="1" customWidth="1"/>
    <col min="6" max="6" width="12.375" style="1" customWidth="1"/>
    <col min="7" max="7" width="10.75390625" style="1" customWidth="1"/>
    <col min="8" max="8" width="10.625" style="1" customWidth="1"/>
    <col min="9" max="9" width="10.375" style="1" customWidth="1"/>
    <col min="10" max="10" width="9.75390625" style="1" customWidth="1"/>
    <col min="11" max="16384" width="9.00390625" style="1" customWidth="1"/>
  </cols>
  <sheetData>
    <row r="4" s="12" customFormat="1" ht="13.5">
      <c r="A4" s="12" t="s">
        <v>719</v>
      </c>
    </row>
    <row r="6" spans="1:10" ht="87" customHeight="1">
      <c r="A6" s="10" t="s">
        <v>400</v>
      </c>
      <c r="B6" s="10" t="s">
        <v>532</v>
      </c>
      <c r="C6" s="10" t="s">
        <v>540</v>
      </c>
      <c r="D6" s="10" t="s">
        <v>541</v>
      </c>
      <c r="E6" s="10" t="s">
        <v>542</v>
      </c>
      <c r="F6" s="10" t="s">
        <v>543</v>
      </c>
      <c r="G6" s="10" t="s">
        <v>544</v>
      </c>
      <c r="H6" s="10" t="s">
        <v>545</v>
      </c>
      <c r="I6" s="10" t="s">
        <v>546</v>
      </c>
      <c r="J6" s="10" t="s">
        <v>293</v>
      </c>
    </row>
    <row r="7" spans="1:10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3.5">
      <c r="A8" s="20">
        <v>1</v>
      </c>
      <c r="B8" s="9" t="s">
        <v>549</v>
      </c>
      <c r="C8" s="108" t="s">
        <v>623</v>
      </c>
      <c r="D8" s="109">
        <v>-12839.55738</v>
      </c>
      <c r="E8" s="105">
        <v>0</v>
      </c>
      <c r="F8" s="105">
        <v>0</v>
      </c>
      <c r="G8" s="109">
        <v>-25006.32256</v>
      </c>
      <c r="H8" s="65">
        <v>-56893.991203</v>
      </c>
      <c r="I8" s="65">
        <v>-7435.809757</v>
      </c>
      <c r="J8" s="66">
        <v>-102175.68089999999</v>
      </c>
    </row>
    <row r="9" spans="1:10" ht="27">
      <c r="A9" s="20">
        <v>2</v>
      </c>
      <c r="B9" s="9" t="s">
        <v>673</v>
      </c>
      <c r="C9" s="108" t="s">
        <v>623</v>
      </c>
      <c r="D9" s="109">
        <v>-15471.44262</v>
      </c>
      <c r="E9" s="108" t="s">
        <v>623</v>
      </c>
      <c r="F9" s="108" t="s">
        <v>623</v>
      </c>
      <c r="G9" s="109">
        <v>-211.67743999999948</v>
      </c>
      <c r="H9" s="109">
        <v>-22761.008797000002</v>
      </c>
      <c r="I9" s="65">
        <v>-1755.8711429999985</v>
      </c>
      <c r="J9" s="65">
        <v>-40200</v>
      </c>
    </row>
    <row r="10" spans="1:10" ht="27">
      <c r="A10" s="20">
        <v>3</v>
      </c>
      <c r="B10" s="9" t="s">
        <v>550</v>
      </c>
      <c r="C10" s="108" t="s">
        <v>623</v>
      </c>
      <c r="D10" s="109">
        <v>306</v>
      </c>
      <c r="E10" s="108" t="s">
        <v>623</v>
      </c>
      <c r="F10" s="108" t="s">
        <v>623</v>
      </c>
      <c r="G10" s="108" t="s">
        <v>623</v>
      </c>
      <c r="H10" s="109">
        <v>7625</v>
      </c>
      <c r="I10" s="108" t="s">
        <v>623</v>
      </c>
      <c r="J10" s="65">
        <v>7930.68637</v>
      </c>
    </row>
    <row r="11" spans="1:10" ht="18" customHeight="1">
      <c r="A11" s="20">
        <v>4</v>
      </c>
      <c r="B11" s="9" t="s">
        <v>536</v>
      </c>
      <c r="C11" s="108" t="s">
        <v>623</v>
      </c>
      <c r="D11" s="108" t="s">
        <v>623</v>
      </c>
      <c r="E11" s="108" t="s">
        <v>623</v>
      </c>
      <c r="F11" s="108" t="s">
        <v>623</v>
      </c>
      <c r="G11" s="108" t="s">
        <v>623</v>
      </c>
      <c r="H11" s="108" t="s">
        <v>623</v>
      </c>
      <c r="I11" s="108" t="s">
        <v>623</v>
      </c>
      <c r="J11" s="108" t="s">
        <v>623</v>
      </c>
    </row>
    <row r="12" spans="1:10" ht="20.25" customHeight="1">
      <c r="A12" s="20">
        <v>5</v>
      </c>
      <c r="B12" s="9" t="s">
        <v>537</v>
      </c>
      <c r="C12" s="108" t="s">
        <v>623</v>
      </c>
      <c r="D12" s="108" t="s">
        <v>623</v>
      </c>
      <c r="E12" s="108" t="s">
        <v>623</v>
      </c>
      <c r="F12" s="108" t="s">
        <v>623</v>
      </c>
      <c r="G12" s="108" t="s">
        <v>623</v>
      </c>
      <c r="H12" s="108" t="s">
        <v>623</v>
      </c>
      <c r="I12" s="108" t="s">
        <v>623</v>
      </c>
      <c r="J12" s="108" t="s">
        <v>623</v>
      </c>
    </row>
    <row r="13" spans="1:10" ht="21" customHeight="1">
      <c r="A13" s="20">
        <v>6</v>
      </c>
      <c r="B13" s="9" t="s">
        <v>672</v>
      </c>
      <c r="C13" s="108" t="s">
        <v>623</v>
      </c>
      <c r="D13" s="108">
        <v>-460</v>
      </c>
      <c r="E13" s="108" t="s">
        <v>623</v>
      </c>
      <c r="F13" s="108" t="s">
        <v>623</v>
      </c>
      <c r="G13" s="108">
        <v>-385</v>
      </c>
      <c r="H13" s="108">
        <v>-1333.7430400000085</v>
      </c>
      <c r="I13" s="108" t="s">
        <v>623</v>
      </c>
      <c r="J13" s="108">
        <v>-2178.7430400000085</v>
      </c>
    </row>
    <row r="14" spans="1:10" ht="27">
      <c r="A14" s="20">
        <v>7</v>
      </c>
      <c r="B14" s="9" t="s">
        <v>551</v>
      </c>
      <c r="C14" s="108" t="s">
        <v>623</v>
      </c>
      <c r="D14" s="109">
        <v>-28465</v>
      </c>
      <c r="E14" s="108" t="s">
        <v>623</v>
      </c>
      <c r="F14" s="108" t="s">
        <v>623</v>
      </c>
      <c r="G14" s="65">
        <v>-25603</v>
      </c>
      <c r="H14" s="65">
        <v>-72030</v>
      </c>
      <c r="I14" s="65">
        <v>-10526</v>
      </c>
      <c r="J14" s="65">
        <v>-136623.73757</v>
      </c>
    </row>
    <row r="16" spans="2:10" ht="13.5">
      <c r="B16" s="243" t="s">
        <v>814</v>
      </c>
      <c r="C16" s="243"/>
      <c r="D16" s="243"/>
      <c r="E16" s="243"/>
      <c r="F16" s="243"/>
      <c r="G16" s="243"/>
      <c r="H16" s="243"/>
      <c r="I16" s="243"/>
      <c r="J16" s="243"/>
    </row>
  </sheetData>
  <sheetProtection/>
  <mergeCells count="1">
    <mergeCell ref="B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4:F17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5.875" style="1" customWidth="1"/>
    <col min="2" max="2" width="45.125" style="1" customWidth="1"/>
    <col min="3" max="3" width="13.375" style="1" customWidth="1"/>
    <col min="4" max="4" width="8.75390625" style="1" customWidth="1"/>
    <col min="5" max="5" width="13.25390625" style="1" customWidth="1"/>
    <col min="6" max="6" width="7.625" style="1" customWidth="1"/>
    <col min="7" max="16384" width="9.00390625" style="1" customWidth="1"/>
  </cols>
  <sheetData>
    <row r="4" spans="1:6" ht="13.5">
      <c r="A4" s="12" t="s">
        <v>720</v>
      </c>
      <c r="B4" s="12"/>
      <c r="C4" s="12"/>
      <c r="D4" s="12"/>
      <c r="E4" s="12"/>
      <c r="F4" s="12"/>
    </row>
    <row r="5" spans="1:6" ht="13.5">
      <c r="A5" s="12"/>
      <c r="B5" s="12"/>
      <c r="C5" s="12"/>
      <c r="D5" s="12"/>
      <c r="E5" s="12"/>
      <c r="F5" s="12"/>
    </row>
    <row r="6" spans="1:6" s="13" customFormat="1" ht="13.5">
      <c r="A6" s="240" t="s">
        <v>400</v>
      </c>
      <c r="B6" s="240" t="s">
        <v>552</v>
      </c>
      <c r="C6" s="240" t="s">
        <v>667</v>
      </c>
      <c r="D6" s="240"/>
      <c r="E6" s="240" t="s">
        <v>618</v>
      </c>
      <c r="F6" s="240"/>
    </row>
    <row r="7" spans="1:6" s="13" customFormat="1" ht="13.5">
      <c r="A7" s="240"/>
      <c r="B7" s="240"/>
      <c r="C7" s="10" t="s">
        <v>553</v>
      </c>
      <c r="D7" s="10" t="s">
        <v>554</v>
      </c>
      <c r="E7" s="10" t="s">
        <v>553</v>
      </c>
      <c r="F7" s="10" t="s">
        <v>554</v>
      </c>
    </row>
    <row r="8" spans="1:6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27">
      <c r="A9" s="63">
        <v>1</v>
      </c>
      <c r="B9" s="9" t="s">
        <v>555</v>
      </c>
      <c r="C9" s="105">
        <v>0</v>
      </c>
      <c r="D9" s="68" t="s">
        <v>623</v>
      </c>
      <c r="E9" s="105">
        <v>0</v>
      </c>
      <c r="F9" s="68" t="s">
        <v>623</v>
      </c>
    </row>
    <row r="10" spans="1:6" ht="27">
      <c r="A10" s="63">
        <v>2</v>
      </c>
      <c r="B10" s="9" t="s">
        <v>556</v>
      </c>
      <c r="C10" s="105">
        <v>0</v>
      </c>
      <c r="D10" s="68" t="s">
        <v>623</v>
      </c>
      <c r="E10" s="105">
        <v>0</v>
      </c>
      <c r="F10" s="68" t="s">
        <v>623</v>
      </c>
    </row>
    <row r="11" spans="1:6" ht="13.5">
      <c r="A11" s="63">
        <v>3</v>
      </c>
      <c r="B11" s="9" t="s">
        <v>557</v>
      </c>
      <c r="C11" s="109">
        <v>28071</v>
      </c>
      <c r="D11" s="110">
        <v>4.082271092078124</v>
      </c>
      <c r="E11" s="109">
        <v>28109.13388</v>
      </c>
      <c r="F11" s="110">
        <v>2.847512079533325</v>
      </c>
    </row>
    <row r="12" spans="1:6" ht="13.5">
      <c r="A12" s="63">
        <v>4</v>
      </c>
      <c r="B12" s="9" t="s">
        <v>558</v>
      </c>
      <c r="C12" s="109">
        <v>1818</v>
      </c>
      <c r="D12" s="110">
        <v>0.26438562378960595</v>
      </c>
      <c r="E12" s="109">
        <v>17840</v>
      </c>
      <c r="F12" s="110">
        <v>1.8072280603074389</v>
      </c>
    </row>
    <row r="13" spans="1:6" ht="13.5">
      <c r="A13" s="63">
        <v>5</v>
      </c>
      <c r="B13" s="9" t="s">
        <v>559</v>
      </c>
      <c r="C13" s="109">
        <v>68836</v>
      </c>
      <c r="D13" s="110">
        <v>10.010587898339558</v>
      </c>
      <c r="E13" s="109">
        <v>110503</v>
      </c>
      <c r="F13" s="110">
        <v>11.194177261667765</v>
      </c>
    </row>
    <row r="14" spans="1:6" ht="13.5">
      <c r="A14" s="63">
        <v>6</v>
      </c>
      <c r="B14" s="9" t="s">
        <v>560</v>
      </c>
      <c r="C14" s="109">
        <v>15379</v>
      </c>
      <c r="D14" s="110">
        <v>2.236516231166309</v>
      </c>
      <c r="E14" s="109">
        <v>105623</v>
      </c>
      <c r="F14" s="110">
        <v>10.699823397637479</v>
      </c>
    </row>
    <row r="15" spans="1:6" ht="13.5">
      <c r="A15" s="63">
        <v>7</v>
      </c>
      <c r="B15" s="9" t="s">
        <v>561</v>
      </c>
      <c r="C15" s="109">
        <v>553520.94229</v>
      </c>
      <c r="D15" s="110">
        <v>80.49668845321901</v>
      </c>
      <c r="E15" s="109">
        <v>702057</v>
      </c>
      <c r="F15" s="110">
        <v>71.11979318022756</v>
      </c>
    </row>
    <row r="16" spans="1:6" ht="13.5">
      <c r="A16" s="63">
        <v>8</v>
      </c>
      <c r="B16" s="9" t="s">
        <v>562</v>
      </c>
      <c r="C16" s="109">
        <v>20007</v>
      </c>
      <c r="D16" s="110">
        <v>2.9095507014073965</v>
      </c>
      <c r="E16" s="109">
        <v>23015</v>
      </c>
      <c r="F16" s="110">
        <v>2.331466020626441</v>
      </c>
    </row>
    <row r="17" spans="1:6" ht="13.5">
      <c r="A17" s="63">
        <v>9</v>
      </c>
      <c r="B17" s="9" t="s">
        <v>563</v>
      </c>
      <c r="C17" s="109">
        <v>687631.94229</v>
      </c>
      <c r="D17" s="110">
        <v>100</v>
      </c>
      <c r="E17" s="109">
        <v>987147.13388</v>
      </c>
      <c r="F17" s="110">
        <v>100</v>
      </c>
    </row>
  </sheetData>
  <sheetProtection/>
  <mergeCells count="4">
    <mergeCell ref="A6:A7"/>
    <mergeCell ref="B6:B7"/>
    <mergeCell ref="C6:D6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4:J19"/>
  <sheetViews>
    <sheetView zoomScalePageLayoutView="0" workbookViewId="0" topLeftCell="A1">
      <selection activeCell="A20" sqref="A20:IV42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00390625" style="1" customWidth="1"/>
    <col min="4" max="7" width="12.625" style="1" customWidth="1"/>
    <col min="8" max="8" width="10.625" style="1" customWidth="1"/>
    <col min="9" max="9" width="11.125" style="1" customWidth="1"/>
    <col min="10" max="10" width="10.50390625" style="1" customWidth="1"/>
    <col min="11" max="16384" width="9.00390625" style="1" customWidth="1"/>
  </cols>
  <sheetData>
    <row r="4" ht="13.5">
      <c r="A4" s="12" t="s">
        <v>721</v>
      </c>
    </row>
    <row r="6" spans="1:10" s="13" customFormat="1" ht="81">
      <c r="A6" s="10" t="s">
        <v>400</v>
      </c>
      <c r="B6" s="10" t="s">
        <v>401</v>
      </c>
      <c r="C6" s="10" t="s">
        <v>540</v>
      </c>
      <c r="D6" s="10" t="s">
        <v>541</v>
      </c>
      <c r="E6" s="10" t="s">
        <v>542</v>
      </c>
      <c r="F6" s="10" t="s">
        <v>543</v>
      </c>
      <c r="G6" s="10" t="s">
        <v>544</v>
      </c>
      <c r="H6" s="10" t="s">
        <v>545</v>
      </c>
      <c r="I6" s="10" t="s">
        <v>546</v>
      </c>
      <c r="J6" s="10" t="s">
        <v>293</v>
      </c>
    </row>
    <row r="7" spans="1:10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3.5">
      <c r="A8" s="11">
        <v>1</v>
      </c>
      <c r="B8" s="9" t="s">
        <v>564</v>
      </c>
      <c r="C8" s="105">
        <v>0</v>
      </c>
      <c r="D8" s="96">
        <v>80365.00476999999</v>
      </c>
      <c r="E8" s="105">
        <v>0</v>
      </c>
      <c r="F8" s="96">
        <v>108</v>
      </c>
      <c r="G8" s="105">
        <v>0</v>
      </c>
      <c r="H8" s="96">
        <v>54005.667530000486</v>
      </c>
      <c r="I8" s="96">
        <v>49105</v>
      </c>
      <c r="J8" s="96">
        <v>183583.67230000047</v>
      </c>
    </row>
    <row r="9" spans="1:10" ht="13.5">
      <c r="A9" s="11">
        <v>2</v>
      </c>
      <c r="B9" s="9" t="s">
        <v>565</v>
      </c>
      <c r="C9" s="105">
        <v>0</v>
      </c>
      <c r="D9" s="96">
        <v>53610</v>
      </c>
      <c r="E9" s="105">
        <v>0</v>
      </c>
      <c r="F9" s="96">
        <v>28</v>
      </c>
      <c r="G9" s="96">
        <v>266856.947735877</v>
      </c>
      <c r="H9" s="96">
        <v>183553</v>
      </c>
      <c r="I9" s="105">
        <v>0</v>
      </c>
      <c r="J9" s="96">
        <v>504047.996425877</v>
      </c>
    </row>
    <row r="10" spans="1:10" ht="13.5">
      <c r="A10" s="11" t="s">
        <v>206</v>
      </c>
      <c r="B10" s="9" t="s">
        <v>566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</row>
    <row r="11" spans="1:10" ht="13.5">
      <c r="A11" s="11" t="s">
        <v>207</v>
      </c>
      <c r="B11" s="9" t="s">
        <v>567</v>
      </c>
      <c r="C11" s="105">
        <v>0</v>
      </c>
      <c r="D11" s="96">
        <v>53610</v>
      </c>
      <c r="E11" s="105">
        <v>0</v>
      </c>
      <c r="F11" s="96">
        <v>28.048689999999997</v>
      </c>
      <c r="G11" s="96">
        <v>266856.947735877</v>
      </c>
      <c r="H11" s="96">
        <v>183553</v>
      </c>
      <c r="I11" s="105">
        <v>0</v>
      </c>
      <c r="J11" s="96">
        <v>504047.996425877</v>
      </c>
    </row>
    <row r="12" spans="1:10" ht="13.5">
      <c r="A12" s="11" t="s">
        <v>577</v>
      </c>
      <c r="B12" s="9" t="s">
        <v>568</v>
      </c>
      <c r="C12" s="105">
        <v>0</v>
      </c>
      <c r="D12" s="96" t="s">
        <v>623</v>
      </c>
      <c r="E12" s="105">
        <v>0</v>
      </c>
      <c r="F12" s="105">
        <v>0</v>
      </c>
      <c r="G12" s="96">
        <v>247884.947735877</v>
      </c>
      <c r="H12" s="96">
        <v>88896</v>
      </c>
      <c r="I12" s="105">
        <v>0</v>
      </c>
      <c r="J12" s="96">
        <v>336780.947735877</v>
      </c>
    </row>
    <row r="13" spans="1:10" ht="13.5">
      <c r="A13" s="11" t="s">
        <v>578</v>
      </c>
      <c r="B13" s="9" t="s">
        <v>569</v>
      </c>
      <c r="C13" s="105">
        <v>0</v>
      </c>
      <c r="D13" s="96">
        <v>909</v>
      </c>
      <c r="E13" s="105">
        <v>0</v>
      </c>
      <c r="F13" s="105">
        <v>0</v>
      </c>
      <c r="G13" s="96">
        <v>2508</v>
      </c>
      <c r="H13" s="96">
        <v>3328</v>
      </c>
      <c r="I13" s="105">
        <v>0</v>
      </c>
      <c r="J13" s="96">
        <v>6745</v>
      </c>
    </row>
    <row r="14" spans="1:10" ht="13.5">
      <c r="A14" s="11" t="s">
        <v>579</v>
      </c>
      <c r="B14" s="9" t="s">
        <v>570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</row>
    <row r="15" spans="1:10" ht="13.5">
      <c r="A15" s="11" t="s">
        <v>580</v>
      </c>
      <c r="B15" s="9" t="s">
        <v>571</v>
      </c>
      <c r="C15" s="105">
        <v>0</v>
      </c>
      <c r="D15" s="96">
        <v>201</v>
      </c>
      <c r="E15" s="105">
        <v>0</v>
      </c>
      <c r="F15" s="105">
        <v>0</v>
      </c>
      <c r="G15" s="105">
        <v>0</v>
      </c>
      <c r="H15" s="96">
        <v>360</v>
      </c>
      <c r="I15" s="105">
        <v>0</v>
      </c>
      <c r="J15" s="96">
        <v>561</v>
      </c>
    </row>
    <row r="16" spans="1:10" ht="13.5">
      <c r="A16" s="11" t="s">
        <v>581</v>
      </c>
      <c r="B16" s="9" t="s">
        <v>572</v>
      </c>
      <c r="C16" s="105">
        <v>0</v>
      </c>
      <c r="D16" s="96">
        <v>52500</v>
      </c>
      <c r="E16" s="105">
        <v>0</v>
      </c>
      <c r="F16" s="96">
        <v>28.048689999999997</v>
      </c>
      <c r="G16" s="96">
        <v>16464</v>
      </c>
      <c r="H16" s="96">
        <v>90969</v>
      </c>
      <c r="I16" s="105">
        <v>0</v>
      </c>
      <c r="J16" s="96">
        <v>159961.04869</v>
      </c>
    </row>
    <row r="17" spans="1:10" ht="27">
      <c r="A17" s="11">
        <v>3</v>
      </c>
      <c r="B17" s="9" t="s">
        <v>573</v>
      </c>
      <c r="C17" s="9"/>
      <c r="D17" s="96">
        <v>133975.00477</v>
      </c>
      <c r="E17" s="105">
        <v>0</v>
      </c>
      <c r="F17" s="96">
        <v>136</v>
      </c>
      <c r="G17" s="96">
        <v>266856.947735877</v>
      </c>
      <c r="H17" s="96">
        <v>237558.6675300005</v>
      </c>
      <c r="I17" s="96">
        <v>49105</v>
      </c>
      <c r="J17" s="96">
        <v>687631.6687258774</v>
      </c>
    </row>
    <row r="19" spans="1:10" ht="13.5">
      <c r="A19" s="12"/>
      <c r="B19" s="243" t="s">
        <v>815</v>
      </c>
      <c r="C19" s="243"/>
      <c r="D19" s="243"/>
      <c r="E19" s="243"/>
      <c r="F19" s="243"/>
      <c r="G19" s="243"/>
      <c r="H19" s="243"/>
      <c r="I19" s="243"/>
      <c r="J19" s="243"/>
    </row>
  </sheetData>
  <sheetProtection/>
  <mergeCells count="1">
    <mergeCell ref="B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4:J19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7.125" style="1" customWidth="1"/>
    <col min="4" max="7" width="12.625" style="1" customWidth="1"/>
    <col min="8" max="8" width="11.125" style="1" customWidth="1"/>
    <col min="9" max="9" width="10.25390625" style="1" customWidth="1"/>
    <col min="10" max="10" width="10.00390625" style="1" customWidth="1"/>
    <col min="11" max="16384" width="9.00390625" style="1" customWidth="1"/>
  </cols>
  <sheetData>
    <row r="4" ht="13.5">
      <c r="A4" s="12" t="s">
        <v>722</v>
      </c>
    </row>
    <row r="6" spans="1:10" s="13" customFormat="1" ht="67.5">
      <c r="A6" s="10" t="s">
        <v>400</v>
      </c>
      <c r="B6" s="10" t="s">
        <v>401</v>
      </c>
      <c r="C6" s="10" t="s">
        <v>540</v>
      </c>
      <c r="D6" s="10" t="s">
        <v>541</v>
      </c>
      <c r="E6" s="10" t="s">
        <v>542</v>
      </c>
      <c r="F6" s="10" t="s">
        <v>543</v>
      </c>
      <c r="G6" s="10" t="s">
        <v>544</v>
      </c>
      <c r="H6" s="10" t="s">
        <v>545</v>
      </c>
      <c r="I6" s="10" t="s">
        <v>546</v>
      </c>
      <c r="J6" s="10" t="s">
        <v>293</v>
      </c>
    </row>
    <row r="7" spans="1:10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3.5">
      <c r="A8" s="21">
        <v>1</v>
      </c>
      <c r="B8" s="9" t="s">
        <v>564</v>
      </c>
      <c r="C8" s="108" t="s">
        <v>623</v>
      </c>
      <c r="D8" s="111">
        <v>32900</v>
      </c>
      <c r="E8" s="108" t="s">
        <v>623</v>
      </c>
      <c r="F8" s="108" t="s">
        <v>623</v>
      </c>
      <c r="G8" s="108" t="s">
        <v>623</v>
      </c>
      <c r="H8" s="111">
        <v>2637</v>
      </c>
      <c r="I8" s="111">
        <v>18557</v>
      </c>
      <c r="J8" s="111">
        <v>54094</v>
      </c>
    </row>
    <row r="9" spans="1:10" ht="13.5">
      <c r="A9" s="21">
        <v>2</v>
      </c>
      <c r="B9" s="9" t="s">
        <v>565</v>
      </c>
      <c r="C9" s="108" t="s">
        <v>623</v>
      </c>
      <c r="D9" s="111">
        <v>252190</v>
      </c>
      <c r="E9" s="108" t="s">
        <v>623</v>
      </c>
      <c r="F9" s="108" t="s">
        <v>623</v>
      </c>
      <c r="G9" s="111">
        <v>296254</v>
      </c>
      <c r="H9" s="111">
        <v>384609</v>
      </c>
      <c r="I9" s="108" t="s">
        <v>623</v>
      </c>
      <c r="J9" s="111">
        <v>933053</v>
      </c>
    </row>
    <row r="10" spans="1:10" ht="13.5">
      <c r="A10" s="21" t="s">
        <v>206</v>
      </c>
      <c r="B10" s="9" t="s">
        <v>566</v>
      </c>
      <c r="C10" s="108" t="s">
        <v>623</v>
      </c>
      <c r="D10" s="108" t="s">
        <v>623</v>
      </c>
      <c r="E10" s="108" t="s">
        <v>623</v>
      </c>
      <c r="F10" s="108" t="s">
        <v>623</v>
      </c>
      <c r="G10" s="108" t="s">
        <v>623</v>
      </c>
      <c r="H10" s="108" t="s">
        <v>623</v>
      </c>
      <c r="I10" s="108" t="s">
        <v>623</v>
      </c>
      <c r="J10" s="108" t="s">
        <v>623</v>
      </c>
    </row>
    <row r="11" spans="1:10" ht="13.5">
      <c r="A11" s="21" t="s">
        <v>207</v>
      </c>
      <c r="B11" s="9" t="s">
        <v>567</v>
      </c>
      <c r="C11" s="108" t="s">
        <v>623</v>
      </c>
      <c r="D11" s="111">
        <v>252190</v>
      </c>
      <c r="E11" s="108" t="s">
        <v>623</v>
      </c>
      <c r="F11" s="108" t="s">
        <v>623</v>
      </c>
      <c r="G11" s="111">
        <v>296254</v>
      </c>
      <c r="H11" s="111">
        <v>384609</v>
      </c>
      <c r="I11" s="108" t="s">
        <v>623</v>
      </c>
      <c r="J11" s="111">
        <v>933053</v>
      </c>
    </row>
    <row r="12" spans="1:10" ht="13.5">
      <c r="A12" s="21" t="s">
        <v>577</v>
      </c>
      <c r="B12" s="9" t="s">
        <v>568</v>
      </c>
      <c r="C12" s="108" t="s">
        <v>623</v>
      </c>
      <c r="D12" s="108" t="s">
        <v>623</v>
      </c>
      <c r="E12" s="108" t="s">
        <v>623</v>
      </c>
      <c r="F12" s="108" t="s">
        <v>623</v>
      </c>
      <c r="G12" s="112">
        <v>267450</v>
      </c>
      <c r="H12" s="112">
        <v>48553</v>
      </c>
      <c r="I12" s="108" t="s">
        <v>623</v>
      </c>
      <c r="J12" s="111">
        <v>316003</v>
      </c>
    </row>
    <row r="13" spans="1:10" ht="13.5">
      <c r="A13" s="21" t="s">
        <v>578</v>
      </c>
      <c r="B13" s="9" t="s">
        <v>569</v>
      </c>
      <c r="C13" s="108" t="s">
        <v>623</v>
      </c>
      <c r="D13" s="111">
        <v>14124</v>
      </c>
      <c r="E13" s="108" t="s">
        <v>623</v>
      </c>
      <c r="F13" s="108" t="s">
        <v>623</v>
      </c>
      <c r="G13" s="111">
        <v>4197</v>
      </c>
      <c r="H13" s="111">
        <v>1762</v>
      </c>
      <c r="I13" s="108" t="s">
        <v>623</v>
      </c>
      <c r="J13" s="111">
        <v>20083</v>
      </c>
    </row>
    <row r="14" spans="1:10" ht="13.5">
      <c r="A14" s="21" t="s">
        <v>579</v>
      </c>
      <c r="B14" s="9" t="s">
        <v>570</v>
      </c>
      <c r="C14" s="108" t="s">
        <v>623</v>
      </c>
      <c r="D14" s="108" t="s">
        <v>623</v>
      </c>
      <c r="E14" s="108" t="s">
        <v>623</v>
      </c>
      <c r="F14" s="108" t="s">
        <v>623</v>
      </c>
      <c r="G14" s="108" t="s">
        <v>623</v>
      </c>
      <c r="H14" s="108" t="s">
        <v>623</v>
      </c>
      <c r="I14" s="108" t="s">
        <v>623</v>
      </c>
      <c r="J14" s="108" t="s">
        <v>623</v>
      </c>
    </row>
    <row r="15" spans="1:10" ht="13.5">
      <c r="A15" s="21" t="s">
        <v>580</v>
      </c>
      <c r="B15" s="9" t="s">
        <v>571</v>
      </c>
      <c r="C15" s="108" t="s">
        <v>623</v>
      </c>
      <c r="D15" s="108" t="s">
        <v>623</v>
      </c>
      <c r="E15" s="108" t="s">
        <v>623</v>
      </c>
      <c r="F15" s="108" t="s">
        <v>623</v>
      </c>
      <c r="G15" s="108" t="s">
        <v>623</v>
      </c>
      <c r="H15" s="111">
        <v>59093</v>
      </c>
      <c r="I15" s="108" t="s">
        <v>623</v>
      </c>
      <c r="J15" s="111">
        <v>59093</v>
      </c>
    </row>
    <row r="16" spans="1:10" ht="13.5">
      <c r="A16" s="21" t="s">
        <v>581</v>
      </c>
      <c r="B16" s="9" t="s">
        <v>572</v>
      </c>
      <c r="C16" s="108" t="s">
        <v>623</v>
      </c>
      <c r="D16" s="111">
        <v>238066</v>
      </c>
      <c r="E16" s="108" t="s">
        <v>623</v>
      </c>
      <c r="F16" s="108" t="s">
        <v>623</v>
      </c>
      <c r="G16" s="111">
        <v>24607</v>
      </c>
      <c r="H16" s="111">
        <v>275201</v>
      </c>
      <c r="I16" s="108" t="s">
        <v>623</v>
      </c>
      <c r="J16" s="111">
        <v>537874</v>
      </c>
    </row>
    <row r="17" spans="1:10" ht="27">
      <c r="A17" s="21">
        <v>3</v>
      </c>
      <c r="B17" s="9" t="s">
        <v>573</v>
      </c>
      <c r="C17" s="108" t="s">
        <v>623</v>
      </c>
      <c r="D17" s="111">
        <v>285090</v>
      </c>
      <c r="E17" s="108" t="s">
        <v>623</v>
      </c>
      <c r="F17" s="108" t="s">
        <v>623</v>
      </c>
      <c r="G17" s="111">
        <v>296254</v>
      </c>
      <c r="H17" s="111">
        <v>387246</v>
      </c>
      <c r="I17" s="111">
        <v>18557</v>
      </c>
      <c r="J17" s="111">
        <v>987147</v>
      </c>
    </row>
    <row r="19" spans="1:10" ht="13.5">
      <c r="A19" s="12"/>
      <c r="B19" s="243" t="s">
        <v>815</v>
      </c>
      <c r="C19" s="243"/>
      <c r="D19" s="243"/>
      <c r="E19" s="243"/>
      <c r="F19" s="243"/>
      <c r="G19" s="243"/>
      <c r="H19" s="243"/>
      <c r="I19" s="243"/>
      <c r="J19" s="243"/>
    </row>
  </sheetData>
  <sheetProtection/>
  <mergeCells count="1">
    <mergeCell ref="B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A8">
      <selection activeCell="A1" sqref="A1"/>
    </sheetView>
  </sheetViews>
  <sheetFormatPr defaultColWidth="9.00390625" defaultRowHeight="13.5"/>
  <cols>
    <col min="1" max="1" width="5.875" style="2" customWidth="1"/>
    <col min="2" max="2" width="42.625" style="1" customWidth="1"/>
    <col min="3" max="3" width="15.375" style="1" customWidth="1"/>
    <col min="4" max="7" width="12.625" style="1" customWidth="1"/>
    <col min="8" max="8" width="10.25390625" style="1" customWidth="1"/>
    <col min="9" max="9" width="10.125" style="1" customWidth="1"/>
    <col min="10" max="10" width="10.25390625" style="1" customWidth="1"/>
    <col min="11" max="16384" width="9.00390625" style="1" customWidth="1"/>
  </cols>
  <sheetData>
    <row r="4" ht="13.5">
      <c r="A4" s="22" t="s">
        <v>723</v>
      </c>
    </row>
    <row r="6" spans="1:10" s="13" customFormat="1" ht="81">
      <c r="A6" s="19" t="s">
        <v>400</v>
      </c>
      <c r="B6" s="10" t="s">
        <v>401</v>
      </c>
      <c r="C6" s="10" t="s">
        <v>540</v>
      </c>
      <c r="D6" s="10" t="s">
        <v>541</v>
      </c>
      <c r="E6" s="10" t="s">
        <v>542</v>
      </c>
      <c r="F6" s="10" t="s">
        <v>543</v>
      </c>
      <c r="G6" s="10" t="s">
        <v>544</v>
      </c>
      <c r="H6" s="10" t="s">
        <v>545</v>
      </c>
      <c r="I6" s="10" t="s">
        <v>546</v>
      </c>
      <c r="J6" s="10" t="s">
        <v>293</v>
      </c>
    </row>
    <row r="7" spans="1:10" s="5" customFormat="1" ht="13.5">
      <c r="A7" s="1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3.5">
      <c r="A8" s="11">
        <v>1</v>
      </c>
      <c r="B8" s="9" t="s">
        <v>343</v>
      </c>
      <c r="C8" s="105">
        <v>0</v>
      </c>
      <c r="D8" s="96">
        <v>103029.18362999998</v>
      </c>
      <c r="E8" s="105">
        <v>0</v>
      </c>
      <c r="F8" s="96">
        <v>136.20099</v>
      </c>
      <c r="G8" s="96">
        <v>155877.37110000002</v>
      </c>
      <c r="H8" s="96">
        <v>103916.86591000021</v>
      </c>
      <c r="I8" s="96">
        <v>42873.44889999967</v>
      </c>
      <c r="J8" s="96">
        <f aca="true" t="shared" si="0" ref="J8:J22">SUM(C8:I8)</f>
        <v>405833.0705299999</v>
      </c>
    </row>
    <row r="9" spans="1:10" ht="27">
      <c r="A9" s="11" t="s">
        <v>204</v>
      </c>
      <c r="B9" s="9" t="s">
        <v>344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f t="shared" si="0"/>
        <v>0</v>
      </c>
    </row>
    <row r="10" spans="1:10" ht="13.5">
      <c r="A10" s="11" t="s">
        <v>205</v>
      </c>
      <c r="B10" s="9" t="s">
        <v>345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f t="shared" si="0"/>
        <v>0</v>
      </c>
    </row>
    <row r="11" spans="1:10" ht="13.5">
      <c r="A11" s="11" t="s">
        <v>305</v>
      </c>
      <c r="B11" s="9" t="s">
        <v>346</v>
      </c>
      <c r="C11" s="105">
        <v>0</v>
      </c>
      <c r="D11" s="96">
        <v>102829.18362999998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96">
        <f t="shared" si="0"/>
        <v>102829.18362999998</v>
      </c>
    </row>
    <row r="12" spans="1:10" ht="13.5">
      <c r="A12" s="11" t="s">
        <v>306</v>
      </c>
      <c r="B12" s="9" t="s">
        <v>347</v>
      </c>
      <c r="C12" s="105">
        <v>0</v>
      </c>
      <c r="D12" s="96">
        <v>200</v>
      </c>
      <c r="E12" s="105">
        <v>0</v>
      </c>
      <c r="F12" s="96">
        <v>136.20099</v>
      </c>
      <c r="G12" s="105">
        <v>0</v>
      </c>
      <c r="H12" s="105">
        <v>0</v>
      </c>
      <c r="I12" s="105">
        <v>0</v>
      </c>
      <c r="J12" s="96">
        <f t="shared" si="0"/>
        <v>336.20099</v>
      </c>
    </row>
    <row r="13" spans="1:10" ht="13.5">
      <c r="A13" s="11" t="s">
        <v>307</v>
      </c>
      <c r="B13" s="9" t="s">
        <v>712</v>
      </c>
      <c r="C13" s="105">
        <v>0</v>
      </c>
      <c r="D13" s="105">
        <v>0</v>
      </c>
      <c r="E13" s="105">
        <v>0</v>
      </c>
      <c r="F13" s="105">
        <v>0</v>
      </c>
      <c r="G13" s="96">
        <v>155877.37110000002</v>
      </c>
      <c r="H13" s="96">
        <v>103916.86591000021</v>
      </c>
      <c r="I13" s="96">
        <v>42873.44889999967</v>
      </c>
      <c r="J13" s="96">
        <f t="shared" si="0"/>
        <v>302667.6859099999</v>
      </c>
    </row>
    <row r="14" spans="1:10" ht="27">
      <c r="A14" s="11">
        <v>2</v>
      </c>
      <c r="B14" s="9" t="s">
        <v>348</v>
      </c>
      <c r="C14" s="105">
        <v>0</v>
      </c>
      <c r="D14" s="96">
        <v>18082.63812</v>
      </c>
      <c r="E14" s="105">
        <v>0</v>
      </c>
      <c r="F14" s="105">
        <v>0</v>
      </c>
      <c r="G14" s="96">
        <v>836.9415499999999</v>
      </c>
      <c r="H14" s="105">
        <v>0</v>
      </c>
      <c r="I14" s="105">
        <v>0</v>
      </c>
      <c r="J14" s="96">
        <f t="shared" si="0"/>
        <v>18919.57967</v>
      </c>
    </row>
    <row r="15" spans="1:10" ht="27">
      <c r="A15" s="11">
        <v>3</v>
      </c>
      <c r="B15" s="9" t="s">
        <v>349</v>
      </c>
      <c r="C15" s="105">
        <v>0</v>
      </c>
      <c r="D15" s="96">
        <f>D14+D8</f>
        <v>121111.82174999999</v>
      </c>
      <c r="E15" s="105">
        <v>0</v>
      </c>
      <c r="F15" s="96">
        <f>F14+F8</f>
        <v>136.20099</v>
      </c>
      <c r="G15" s="96">
        <f>G14+G8</f>
        <v>156714.31265</v>
      </c>
      <c r="H15" s="96">
        <f>H14+H8</f>
        <v>103916.86591000021</v>
      </c>
      <c r="I15" s="96">
        <f>I14+I8</f>
        <v>42873.44889999967</v>
      </c>
      <c r="J15" s="96">
        <f t="shared" si="0"/>
        <v>424752.6501999999</v>
      </c>
    </row>
    <row r="16" spans="1:10" ht="13.5">
      <c r="A16" s="11">
        <v>4</v>
      </c>
      <c r="B16" s="9" t="s">
        <v>350</v>
      </c>
      <c r="C16" s="105">
        <v>0</v>
      </c>
      <c r="D16" s="105">
        <v>0</v>
      </c>
      <c r="E16" s="105">
        <v>0</v>
      </c>
      <c r="F16" s="105">
        <v>0</v>
      </c>
      <c r="G16" s="96">
        <v>11965.397059999996</v>
      </c>
      <c r="H16" s="96">
        <v>12876.688449999987</v>
      </c>
      <c r="I16" s="96">
        <v>2299.209500000001</v>
      </c>
      <c r="J16" s="96">
        <f t="shared" si="0"/>
        <v>27141.295009999983</v>
      </c>
    </row>
    <row r="17" spans="1:10" ht="13.5">
      <c r="A17" s="11" t="s">
        <v>177</v>
      </c>
      <c r="B17" s="9" t="s">
        <v>308</v>
      </c>
      <c r="C17" s="105">
        <v>0</v>
      </c>
      <c r="D17" s="105">
        <v>0</v>
      </c>
      <c r="E17" s="105">
        <v>0</v>
      </c>
      <c r="F17" s="105">
        <v>0</v>
      </c>
      <c r="G17" s="96">
        <v>8756.834459999995</v>
      </c>
      <c r="H17" s="96">
        <v>9853.705589999992</v>
      </c>
      <c r="I17" s="96">
        <v>542.4494500000006</v>
      </c>
      <c r="J17" s="96">
        <f t="shared" si="0"/>
        <v>19152.98949999999</v>
      </c>
    </row>
    <row r="18" spans="1:10" ht="13.5">
      <c r="A18" s="11" t="s">
        <v>178</v>
      </c>
      <c r="B18" s="9" t="s">
        <v>309</v>
      </c>
      <c r="C18" s="105">
        <v>0</v>
      </c>
      <c r="D18" s="105">
        <v>0</v>
      </c>
      <c r="E18" s="105">
        <v>0</v>
      </c>
      <c r="F18" s="105">
        <v>0</v>
      </c>
      <c r="G18" s="96">
        <v>3208.5626</v>
      </c>
      <c r="H18" s="96">
        <v>3022.982859999994</v>
      </c>
      <c r="I18" s="96">
        <v>1756.76005</v>
      </c>
      <c r="J18" s="96">
        <f t="shared" si="0"/>
        <v>7988.305509999994</v>
      </c>
    </row>
    <row r="19" spans="1:10" ht="13.5">
      <c r="A19" s="11" t="s">
        <v>506</v>
      </c>
      <c r="B19" s="9" t="s">
        <v>310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f t="shared" si="0"/>
        <v>0</v>
      </c>
    </row>
    <row r="20" spans="1:10" ht="27">
      <c r="A20" s="11" t="s">
        <v>507</v>
      </c>
      <c r="B20" s="9" t="s">
        <v>311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f t="shared" si="0"/>
        <v>0</v>
      </c>
    </row>
    <row r="21" spans="1:10" ht="27">
      <c r="A21" s="11" t="s">
        <v>508</v>
      </c>
      <c r="B21" s="9" t="s">
        <v>312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f t="shared" si="0"/>
        <v>0</v>
      </c>
    </row>
    <row r="22" spans="1:10" ht="27">
      <c r="A22" s="11">
        <v>5</v>
      </c>
      <c r="B22" s="9" t="s">
        <v>351</v>
      </c>
      <c r="C22" s="105">
        <v>0</v>
      </c>
      <c r="D22" s="96">
        <v>12863</v>
      </c>
      <c r="E22" s="105">
        <v>0</v>
      </c>
      <c r="F22" s="105">
        <v>0</v>
      </c>
      <c r="G22" s="96">
        <f>SUM(G23:G27)</f>
        <v>98176.80018000011</v>
      </c>
      <c r="H22" s="96">
        <f>SUM(H23:H27)</f>
        <v>120765.87323999978</v>
      </c>
      <c r="I22" s="96">
        <f>SUM(I23:I27)</f>
        <v>3931.93215</v>
      </c>
      <c r="J22" s="96">
        <f t="shared" si="0"/>
        <v>235737.6055699999</v>
      </c>
    </row>
    <row r="23" spans="1:10" ht="13.5">
      <c r="A23" s="11" t="s">
        <v>179</v>
      </c>
      <c r="B23" s="9" t="s">
        <v>308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</row>
    <row r="24" spans="1:10" ht="13.5">
      <c r="A24" s="11" t="s">
        <v>180</v>
      </c>
      <c r="B24" s="9" t="s">
        <v>309</v>
      </c>
      <c r="C24" s="105">
        <v>0</v>
      </c>
      <c r="D24" s="105">
        <v>0</v>
      </c>
      <c r="E24" s="105">
        <v>0</v>
      </c>
      <c r="F24" s="105">
        <v>0</v>
      </c>
      <c r="G24" s="96">
        <v>2176.67676</v>
      </c>
      <c r="H24" s="96">
        <v>3733.11404</v>
      </c>
      <c r="I24" s="96">
        <v>300.61642</v>
      </c>
      <c r="J24" s="96">
        <f aca="true" t="shared" si="1" ref="J24:J29">SUM(C24:I24)</f>
        <v>6210.40722</v>
      </c>
    </row>
    <row r="25" spans="1:10" ht="13.5">
      <c r="A25" s="11" t="s">
        <v>355</v>
      </c>
      <c r="B25" s="9" t="s">
        <v>310</v>
      </c>
      <c r="C25" s="105">
        <v>0</v>
      </c>
      <c r="D25" s="105">
        <v>0</v>
      </c>
      <c r="E25" s="105">
        <v>0</v>
      </c>
      <c r="F25" s="105">
        <v>0</v>
      </c>
      <c r="G25" s="96">
        <v>6020.233799999999</v>
      </c>
      <c r="H25" s="96">
        <v>6520.670539999987</v>
      </c>
      <c r="I25" s="96">
        <f>708.93053+1151</f>
        <v>1859.93053</v>
      </c>
      <c r="J25" s="96">
        <f t="shared" si="1"/>
        <v>14400.834869999986</v>
      </c>
    </row>
    <row r="26" spans="1:10" ht="27">
      <c r="A26" s="11" t="s">
        <v>356</v>
      </c>
      <c r="B26" s="9" t="s">
        <v>311</v>
      </c>
      <c r="C26" s="105">
        <v>0</v>
      </c>
      <c r="D26" s="105">
        <v>0</v>
      </c>
      <c r="E26" s="105">
        <v>0</v>
      </c>
      <c r="F26" s="105">
        <v>0</v>
      </c>
      <c r="G26" s="96">
        <f>11031.06242+1000</f>
        <v>12031.06242</v>
      </c>
      <c r="H26" s="96">
        <f>16342.94981+1000</f>
        <v>17342.94981</v>
      </c>
      <c r="I26" s="96">
        <f>569.79377+1000</f>
        <v>1569.79377</v>
      </c>
      <c r="J26" s="96">
        <f t="shared" si="1"/>
        <v>30943.806</v>
      </c>
    </row>
    <row r="27" spans="1:10" ht="27">
      <c r="A27" s="11" t="s">
        <v>357</v>
      </c>
      <c r="B27" s="9" t="s">
        <v>312</v>
      </c>
      <c r="C27" s="105">
        <v>0</v>
      </c>
      <c r="D27" s="96">
        <v>12863</v>
      </c>
      <c r="E27" s="105">
        <v>0</v>
      </c>
      <c r="F27" s="105">
        <v>0</v>
      </c>
      <c r="G27" s="96">
        <f>76203.8272000001+1745</f>
        <v>77948.8272000001</v>
      </c>
      <c r="H27" s="96">
        <f>91263.1388499998+1906</f>
        <v>93169.1388499998</v>
      </c>
      <c r="I27" s="96">
        <v>201.59143</v>
      </c>
      <c r="J27" s="96">
        <f t="shared" si="1"/>
        <v>184182.5574799999</v>
      </c>
    </row>
    <row r="28" spans="1:10" ht="13.5">
      <c r="A28" s="11">
        <v>6</v>
      </c>
      <c r="B28" s="9" t="s">
        <v>352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f t="shared" si="1"/>
        <v>0</v>
      </c>
    </row>
    <row r="29" spans="1:10" ht="13.5">
      <c r="A29" s="11">
        <v>7</v>
      </c>
      <c r="B29" s="9" t="s">
        <v>353</v>
      </c>
      <c r="C29" s="105">
        <v>0</v>
      </c>
      <c r="D29" s="154">
        <v>-24884</v>
      </c>
      <c r="E29" s="105">
        <v>0</v>
      </c>
      <c r="F29" s="154">
        <v>-3</v>
      </c>
      <c r="G29" s="154">
        <v>-45434</v>
      </c>
      <c r="H29" s="154">
        <v>-66030</v>
      </c>
      <c r="I29" s="154">
        <v>-2812.02717</v>
      </c>
      <c r="J29" s="154">
        <f t="shared" si="1"/>
        <v>-139163.02717</v>
      </c>
    </row>
    <row r="30" spans="1:10" ht="13.5">
      <c r="A30" s="11">
        <v>8</v>
      </c>
      <c r="B30" s="9" t="s">
        <v>354</v>
      </c>
      <c r="C30" s="105">
        <v>0</v>
      </c>
      <c r="D30" s="96">
        <v>109091</v>
      </c>
      <c r="E30" s="105">
        <v>0</v>
      </c>
      <c r="F30" s="96">
        <v>132.9606</v>
      </c>
      <c r="G30" s="96">
        <v>221423</v>
      </c>
      <c r="H30" s="96">
        <v>171529</v>
      </c>
      <c r="I30" s="96">
        <v>46293</v>
      </c>
      <c r="J30" s="96">
        <f>SUBTOTAL(9,D30:I30)</f>
        <v>548468.9606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5.875" style="2" customWidth="1"/>
    <col min="2" max="2" width="42.625" style="1" customWidth="1"/>
    <col min="3" max="3" width="14.25390625" style="1" customWidth="1"/>
    <col min="4" max="7" width="12.625" style="1" customWidth="1"/>
    <col min="8" max="8" width="10.50390625" style="1" customWidth="1"/>
    <col min="9" max="9" width="10.875" style="1" customWidth="1"/>
    <col min="10" max="10" width="10.375" style="1" customWidth="1"/>
    <col min="11" max="16384" width="9.00390625" style="1" customWidth="1"/>
  </cols>
  <sheetData>
    <row r="4" ht="13.5">
      <c r="A4" s="22" t="s">
        <v>724</v>
      </c>
    </row>
    <row r="6" spans="1:10" s="13" customFormat="1" ht="63.75">
      <c r="A6" s="113" t="s">
        <v>400</v>
      </c>
      <c r="B6" s="114" t="s">
        <v>401</v>
      </c>
      <c r="C6" s="114" t="s">
        <v>540</v>
      </c>
      <c r="D6" s="114" t="s">
        <v>541</v>
      </c>
      <c r="E6" s="114" t="s">
        <v>542</v>
      </c>
      <c r="F6" s="114" t="s">
        <v>543</v>
      </c>
      <c r="G6" s="114" t="s">
        <v>544</v>
      </c>
      <c r="H6" s="114" t="s">
        <v>545</v>
      </c>
      <c r="I6" s="114" t="s">
        <v>546</v>
      </c>
      <c r="J6" s="114" t="s">
        <v>293</v>
      </c>
    </row>
    <row r="7" spans="1:10" s="5" customFormat="1" ht="13.5">
      <c r="A7" s="1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3.5">
      <c r="A8" s="21">
        <v>1</v>
      </c>
      <c r="B8" s="9" t="s">
        <v>343</v>
      </c>
      <c r="C8" s="105">
        <v>0</v>
      </c>
      <c r="D8" s="111">
        <v>239205.32936</v>
      </c>
      <c r="E8" s="105">
        <v>0</v>
      </c>
      <c r="F8" s="105">
        <v>0</v>
      </c>
      <c r="G8" s="111">
        <v>183514</v>
      </c>
      <c r="H8" s="111">
        <v>237866</v>
      </c>
      <c r="I8" s="111">
        <v>6843.84040999998</v>
      </c>
      <c r="J8" s="111">
        <v>667429.16977</v>
      </c>
    </row>
    <row r="9" spans="1:10" ht="25.5" customHeight="1">
      <c r="A9" s="21" t="s">
        <v>204</v>
      </c>
      <c r="B9" s="9" t="s">
        <v>344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</row>
    <row r="10" spans="1:10" ht="13.5">
      <c r="A10" s="21" t="s">
        <v>205</v>
      </c>
      <c r="B10" s="9" t="s">
        <v>345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</row>
    <row r="11" spans="1:10" ht="13.5">
      <c r="A11" s="21" t="s">
        <v>305</v>
      </c>
      <c r="B11" s="9" t="s">
        <v>346</v>
      </c>
      <c r="C11" s="105">
        <v>0</v>
      </c>
      <c r="D11" s="111">
        <v>233350.39168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65">
        <v>233350.39168</v>
      </c>
    </row>
    <row r="12" spans="1:10" ht="13.5">
      <c r="A12" s="21" t="s">
        <v>306</v>
      </c>
      <c r="B12" s="9" t="s">
        <v>347</v>
      </c>
      <c r="C12" s="105">
        <v>0</v>
      </c>
      <c r="D12" s="111">
        <v>5854.93768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65">
        <f>D12</f>
        <v>5854.93768</v>
      </c>
    </row>
    <row r="13" spans="1:10" ht="13.5">
      <c r="A13" s="21" t="s">
        <v>307</v>
      </c>
      <c r="B13" s="9" t="s">
        <v>712</v>
      </c>
      <c r="C13" s="105">
        <v>0</v>
      </c>
      <c r="D13" s="105">
        <v>0</v>
      </c>
      <c r="E13" s="105">
        <v>0</v>
      </c>
      <c r="F13" s="105">
        <v>0</v>
      </c>
      <c r="G13" s="111">
        <v>183514</v>
      </c>
      <c r="H13" s="111">
        <v>237866</v>
      </c>
      <c r="I13" s="111">
        <v>6843.84040999998</v>
      </c>
      <c r="J13" s="65">
        <f>SUM(G13:I13)</f>
        <v>428223.84041</v>
      </c>
    </row>
    <row r="14" spans="1:10" ht="27">
      <c r="A14" s="21">
        <v>2</v>
      </c>
      <c r="B14" s="9" t="s">
        <v>348</v>
      </c>
      <c r="C14" s="105">
        <v>0</v>
      </c>
      <c r="D14" s="111">
        <v>32984.06947</v>
      </c>
      <c r="E14" s="105">
        <v>0</v>
      </c>
      <c r="F14" s="105">
        <v>0</v>
      </c>
      <c r="G14" s="111">
        <v>3971.29214</v>
      </c>
      <c r="H14" s="111">
        <v>1255.30655</v>
      </c>
      <c r="I14" s="105">
        <v>0</v>
      </c>
      <c r="J14" s="111">
        <v>38210.66816</v>
      </c>
    </row>
    <row r="15" spans="1:10" ht="27">
      <c r="A15" s="21">
        <v>3</v>
      </c>
      <c r="B15" s="9" t="s">
        <v>349</v>
      </c>
      <c r="C15" s="105">
        <v>0</v>
      </c>
      <c r="D15" s="111">
        <v>272189.39883</v>
      </c>
      <c r="E15" s="105">
        <v>0</v>
      </c>
      <c r="F15" s="105">
        <v>0</v>
      </c>
      <c r="G15" s="111">
        <v>187485.29214</v>
      </c>
      <c r="H15" s="111">
        <v>239121.30655</v>
      </c>
      <c r="I15" s="111">
        <v>6843.84040999998</v>
      </c>
      <c r="J15" s="111">
        <v>705639.8379299999</v>
      </c>
    </row>
    <row r="16" spans="1:10" ht="13.5">
      <c r="A16" s="21">
        <v>4</v>
      </c>
      <c r="B16" s="9" t="s">
        <v>350</v>
      </c>
      <c r="C16" s="105">
        <v>0</v>
      </c>
      <c r="D16" s="105">
        <v>0</v>
      </c>
      <c r="E16" s="105">
        <v>0</v>
      </c>
      <c r="F16" s="105">
        <v>0</v>
      </c>
      <c r="G16" s="111">
        <v>37091.053759999995</v>
      </c>
      <c r="H16" s="111">
        <v>36292.30045418012</v>
      </c>
      <c r="I16" s="111">
        <v>1472.2656100000008</v>
      </c>
      <c r="J16" s="111">
        <v>74855.61982418012</v>
      </c>
    </row>
    <row r="17" spans="1:10" ht="13.5">
      <c r="A17" s="21" t="s">
        <v>177</v>
      </c>
      <c r="B17" s="9" t="s">
        <v>308</v>
      </c>
      <c r="C17" s="105">
        <v>0</v>
      </c>
      <c r="D17" s="108" t="s">
        <v>623</v>
      </c>
      <c r="E17" s="105">
        <v>0</v>
      </c>
      <c r="F17" s="105">
        <v>0</v>
      </c>
      <c r="G17" s="111">
        <v>31323.80607</v>
      </c>
      <c r="H17" s="111">
        <v>27472.70924585052</v>
      </c>
      <c r="I17" s="111">
        <v>804.1849900000009</v>
      </c>
      <c r="J17" s="111">
        <v>59600.70030585052</v>
      </c>
    </row>
    <row r="18" spans="1:10" ht="13.5">
      <c r="A18" s="21" t="s">
        <v>178</v>
      </c>
      <c r="B18" s="9" t="s">
        <v>309</v>
      </c>
      <c r="C18" s="105">
        <v>0</v>
      </c>
      <c r="D18" s="108" t="s">
        <v>623</v>
      </c>
      <c r="E18" s="105">
        <v>0</v>
      </c>
      <c r="F18" s="105">
        <v>0</v>
      </c>
      <c r="G18" s="111">
        <v>5767.247689999999</v>
      </c>
      <c r="H18" s="111">
        <v>8819.591208329595</v>
      </c>
      <c r="I18" s="111">
        <v>668.08062</v>
      </c>
      <c r="J18" s="111">
        <v>15254.919518329596</v>
      </c>
    </row>
    <row r="19" spans="1:10" ht="13.5">
      <c r="A19" s="21" t="s">
        <v>506</v>
      </c>
      <c r="B19" s="9" t="s">
        <v>310</v>
      </c>
      <c r="C19" s="105">
        <v>0</v>
      </c>
      <c r="D19" s="108" t="s">
        <v>623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</row>
    <row r="20" spans="1:10" ht="27">
      <c r="A20" s="21" t="s">
        <v>507</v>
      </c>
      <c r="B20" s="9" t="s">
        <v>311</v>
      </c>
      <c r="C20" s="105">
        <v>0</v>
      </c>
      <c r="D20" s="108" t="s">
        <v>623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</row>
    <row r="21" spans="1:10" ht="27">
      <c r="A21" s="21" t="s">
        <v>508</v>
      </c>
      <c r="B21" s="9" t="s">
        <v>312</v>
      </c>
      <c r="C21" s="105">
        <v>0</v>
      </c>
      <c r="D21" s="108" t="s">
        <v>623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</row>
    <row r="22" spans="1:10" ht="27">
      <c r="A22" s="21">
        <v>5</v>
      </c>
      <c r="B22" s="9" t="s">
        <v>351</v>
      </c>
      <c r="C22" s="105">
        <v>0</v>
      </c>
      <c r="D22" s="111">
        <v>12900.21722</v>
      </c>
      <c r="E22" s="105">
        <v>0</v>
      </c>
      <c r="F22" s="105">
        <v>0</v>
      </c>
      <c r="G22" s="111">
        <v>71677.62305000026</v>
      </c>
      <c r="H22" s="111">
        <v>111832.75846581977</v>
      </c>
      <c r="I22" s="111">
        <v>10240.812660000101</v>
      </c>
      <c r="J22" s="111">
        <v>206651.41139582015</v>
      </c>
    </row>
    <row r="23" spans="1:10" ht="13.5">
      <c r="A23" s="21" t="s">
        <v>179</v>
      </c>
      <c r="B23" s="9" t="s">
        <v>308</v>
      </c>
      <c r="C23" s="105">
        <v>0</v>
      </c>
      <c r="D23" s="108" t="s">
        <v>623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</row>
    <row r="24" spans="1:10" ht="13.5">
      <c r="A24" s="21" t="s">
        <v>180</v>
      </c>
      <c r="B24" s="9" t="s">
        <v>309</v>
      </c>
      <c r="C24" s="105">
        <v>0</v>
      </c>
      <c r="D24" s="108" t="s">
        <v>623</v>
      </c>
      <c r="E24" s="105">
        <v>0</v>
      </c>
      <c r="F24" s="105">
        <v>0</v>
      </c>
      <c r="G24" s="105">
        <v>0</v>
      </c>
      <c r="H24" s="111">
        <v>26.55254478985202</v>
      </c>
      <c r="I24" s="111">
        <v>36.44548</v>
      </c>
      <c r="J24" s="111">
        <v>62.998024789852025</v>
      </c>
    </row>
    <row r="25" spans="1:10" ht="13.5">
      <c r="A25" s="21" t="s">
        <v>355</v>
      </c>
      <c r="B25" s="9" t="s">
        <v>310</v>
      </c>
      <c r="C25" s="105">
        <v>0</v>
      </c>
      <c r="D25" s="108" t="s">
        <v>623</v>
      </c>
      <c r="E25" s="105">
        <v>0</v>
      </c>
      <c r="F25" s="105">
        <v>0</v>
      </c>
      <c r="G25" s="111">
        <v>11774.099779999999</v>
      </c>
      <c r="H25" s="111">
        <v>26596.744714381137</v>
      </c>
      <c r="I25" s="111">
        <v>794.23342</v>
      </c>
      <c r="J25" s="111">
        <v>39165.07791438113</v>
      </c>
    </row>
    <row r="26" spans="1:10" ht="27">
      <c r="A26" s="21" t="s">
        <v>356</v>
      </c>
      <c r="B26" s="9" t="s">
        <v>311</v>
      </c>
      <c r="C26" s="105">
        <v>0</v>
      </c>
      <c r="D26" s="108" t="s">
        <v>623</v>
      </c>
      <c r="E26" s="105">
        <v>0</v>
      </c>
      <c r="F26" s="105">
        <v>0</v>
      </c>
      <c r="G26" s="111">
        <v>22062.782730000003</v>
      </c>
      <c r="H26" s="111">
        <v>34646.85534850043</v>
      </c>
      <c r="I26" s="111">
        <v>5466.8722600001</v>
      </c>
      <c r="J26" s="111">
        <v>62176.51033850053</v>
      </c>
    </row>
    <row r="27" spans="1:10" ht="27">
      <c r="A27" s="21" t="s">
        <v>357</v>
      </c>
      <c r="B27" s="9" t="s">
        <v>312</v>
      </c>
      <c r="C27" s="105">
        <v>0</v>
      </c>
      <c r="D27" s="111">
        <v>12900.21722</v>
      </c>
      <c r="E27" s="105">
        <v>0</v>
      </c>
      <c r="F27" s="105">
        <v>0</v>
      </c>
      <c r="G27" s="111">
        <v>37840.74054000024</v>
      </c>
      <c r="H27" s="111">
        <v>50562.60585814837</v>
      </c>
      <c r="I27" s="111">
        <v>3943.2615</v>
      </c>
      <c r="J27" s="111">
        <v>105246.8251181486</v>
      </c>
    </row>
    <row r="28" spans="1:10" ht="13.5">
      <c r="A28" s="21">
        <v>6</v>
      </c>
      <c r="B28" s="9" t="s">
        <v>352</v>
      </c>
      <c r="C28" s="105">
        <v>0</v>
      </c>
      <c r="D28" s="108" t="s">
        <v>623</v>
      </c>
      <c r="E28" s="105">
        <v>0</v>
      </c>
      <c r="F28" s="105">
        <v>0</v>
      </c>
      <c r="G28" s="108" t="s">
        <v>623</v>
      </c>
      <c r="H28" s="108" t="s">
        <v>623</v>
      </c>
      <c r="I28" s="108" t="s">
        <v>623</v>
      </c>
      <c r="J28" s="105">
        <v>0</v>
      </c>
    </row>
    <row r="29" spans="1:10" ht="13.5">
      <c r="A29" s="21">
        <v>7</v>
      </c>
      <c r="B29" s="9" t="s">
        <v>353</v>
      </c>
      <c r="C29" s="105">
        <v>0</v>
      </c>
      <c r="D29" s="65">
        <v>-28465</v>
      </c>
      <c r="E29" s="105">
        <v>0</v>
      </c>
      <c r="F29" s="105">
        <v>0</v>
      </c>
      <c r="G29" s="65">
        <v>-25603</v>
      </c>
      <c r="H29" s="65">
        <v>-72030</v>
      </c>
      <c r="I29" s="65">
        <v>-10526</v>
      </c>
      <c r="J29" s="65">
        <v>-136624</v>
      </c>
    </row>
    <row r="30" spans="1:10" ht="13.5">
      <c r="A30" s="21">
        <v>8</v>
      </c>
      <c r="B30" s="9" t="s">
        <v>354</v>
      </c>
      <c r="C30" s="105">
        <v>0</v>
      </c>
      <c r="D30" s="111">
        <v>256624.61605</v>
      </c>
      <c r="E30" s="105">
        <v>0</v>
      </c>
      <c r="F30" s="105">
        <v>0</v>
      </c>
      <c r="G30" s="111">
        <v>270650.96895000024</v>
      </c>
      <c r="H30" s="111">
        <v>315216.3654699999</v>
      </c>
      <c r="I30" s="111">
        <v>8030.9186800000825</v>
      </c>
      <c r="J30" s="111">
        <v>850522.8691500002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4.75390625" style="1" customWidth="1"/>
    <col min="4" max="7" width="12.625" style="1" customWidth="1"/>
    <col min="8" max="9" width="10.875" style="1" customWidth="1"/>
    <col min="10" max="10" width="14.00390625" style="1" bestFit="1" customWidth="1"/>
    <col min="11" max="16384" width="9.00390625" style="1" customWidth="1"/>
  </cols>
  <sheetData>
    <row r="6" spans="1:10" s="12" customFormat="1" ht="27" customHeight="1">
      <c r="A6" s="244" t="s">
        <v>725</v>
      </c>
      <c r="B6" s="244"/>
      <c r="C6" s="244"/>
      <c r="D6" s="244"/>
      <c r="E6" s="244"/>
      <c r="F6" s="244"/>
      <c r="G6" s="244"/>
      <c r="H6" s="244"/>
      <c r="I6" s="244"/>
      <c r="J6" s="244"/>
    </row>
    <row r="8" spans="1:10" s="13" customFormat="1" ht="108">
      <c r="A8" s="10" t="s">
        <v>400</v>
      </c>
      <c r="B8" s="10" t="s">
        <v>401</v>
      </c>
      <c r="C8" s="10" t="s">
        <v>540</v>
      </c>
      <c r="D8" s="10" t="s">
        <v>541</v>
      </c>
      <c r="E8" s="10" t="s">
        <v>542</v>
      </c>
      <c r="F8" s="10" t="s">
        <v>360</v>
      </c>
      <c r="G8" s="10" t="s">
        <v>544</v>
      </c>
      <c r="H8" s="10" t="s">
        <v>545</v>
      </c>
      <c r="I8" s="10" t="s">
        <v>361</v>
      </c>
      <c r="J8" s="10" t="s">
        <v>293</v>
      </c>
    </row>
    <row r="9" spans="1:10" s="5" customFormat="1" ht="13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ht="40.5">
      <c r="A10" s="69">
        <v>1</v>
      </c>
      <c r="B10" s="9" t="s">
        <v>358</v>
      </c>
      <c r="C10" s="105">
        <v>0</v>
      </c>
      <c r="D10" s="105">
        <v>0</v>
      </c>
      <c r="E10" s="105">
        <v>0</v>
      </c>
      <c r="F10" s="105">
        <v>0</v>
      </c>
      <c r="G10" s="96">
        <v>10117.515119999998</v>
      </c>
      <c r="H10" s="96">
        <v>10501.412779999997</v>
      </c>
      <c r="I10" s="105">
        <v>0</v>
      </c>
      <c r="J10" s="155">
        <f>SUM(C10:I10)</f>
        <v>20618.927899999995</v>
      </c>
    </row>
    <row r="11" spans="1:10" ht="13.5">
      <c r="A11" s="69" t="s">
        <v>204</v>
      </c>
      <c r="B11" s="9" t="s">
        <v>568</v>
      </c>
      <c r="C11" s="105">
        <v>0</v>
      </c>
      <c r="D11" s="105">
        <v>0</v>
      </c>
      <c r="E11" s="105">
        <v>0</v>
      </c>
      <c r="F11" s="105">
        <v>0</v>
      </c>
      <c r="G11" s="96">
        <v>9357.980119999997</v>
      </c>
      <c r="H11" s="96">
        <v>6670.319969999998</v>
      </c>
      <c r="I11" s="105">
        <v>0</v>
      </c>
      <c r="J11" s="155">
        <f aca="true" t="shared" si="0" ref="J11:J21">SUM(C11:I11)</f>
        <v>16028.300089999993</v>
      </c>
    </row>
    <row r="12" spans="1:10" ht="13.5">
      <c r="A12" s="69" t="s">
        <v>205</v>
      </c>
      <c r="B12" s="9" t="s">
        <v>569</v>
      </c>
      <c r="C12" s="105">
        <v>0</v>
      </c>
      <c r="D12" s="105">
        <v>0</v>
      </c>
      <c r="E12" s="105">
        <v>0</v>
      </c>
      <c r="F12" s="105">
        <v>0</v>
      </c>
      <c r="G12" s="96">
        <v>111.76</v>
      </c>
      <c r="H12" s="105">
        <v>0</v>
      </c>
      <c r="I12" s="105">
        <v>0</v>
      </c>
      <c r="J12" s="155">
        <f t="shared" si="0"/>
        <v>111.76</v>
      </c>
    </row>
    <row r="13" spans="1:10" ht="13.5">
      <c r="A13" s="69" t="s">
        <v>305</v>
      </c>
      <c r="B13" s="9" t="s">
        <v>570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55">
        <f t="shared" si="0"/>
        <v>0</v>
      </c>
    </row>
    <row r="14" spans="1:10" ht="13.5">
      <c r="A14" s="69" t="s">
        <v>306</v>
      </c>
      <c r="B14" s="9" t="s">
        <v>571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55">
        <f t="shared" si="0"/>
        <v>0</v>
      </c>
    </row>
    <row r="15" spans="1:10" ht="13.5">
      <c r="A15" s="69" t="s">
        <v>307</v>
      </c>
      <c r="B15" s="9" t="s">
        <v>572</v>
      </c>
      <c r="C15" s="105">
        <v>0</v>
      </c>
      <c r="D15" s="105">
        <v>0</v>
      </c>
      <c r="E15" s="105">
        <v>0</v>
      </c>
      <c r="F15" s="105">
        <v>0</v>
      </c>
      <c r="G15" s="96">
        <v>647.775</v>
      </c>
      <c r="H15" s="96">
        <v>3831.09281</v>
      </c>
      <c r="I15" s="105">
        <v>0</v>
      </c>
      <c r="J15" s="155">
        <f t="shared" si="0"/>
        <v>4478.86781</v>
      </c>
    </row>
    <row r="16" spans="1:10" ht="40.5">
      <c r="A16" s="69">
        <v>2</v>
      </c>
      <c r="B16" s="9" t="s">
        <v>359</v>
      </c>
      <c r="C16" s="105">
        <v>0</v>
      </c>
      <c r="D16" s="96">
        <f>D18+D21</f>
        <v>6322</v>
      </c>
      <c r="E16" s="105">
        <v>0</v>
      </c>
      <c r="F16" s="105">
        <v>0</v>
      </c>
      <c r="G16" s="96">
        <v>73099.21245999997</v>
      </c>
      <c r="H16" s="96">
        <v>58776.21743999997</v>
      </c>
      <c r="I16" s="105">
        <v>0</v>
      </c>
      <c r="J16" s="155">
        <f t="shared" si="0"/>
        <v>138197.42989999993</v>
      </c>
    </row>
    <row r="17" spans="1:10" ht="13.5">
      <c r="A17" s="69" t="s">
        <v>206</v>
      </c>
      <c r="B17" s="9" t="s">
        <v>568</v>
      </c>
      <c r="C17" s="105">
        <v>0</v>
      </c>
      <c r="D17" s="105">
        <v>0</v>
      </c>
      <c r="E17" s="105">
        <v>0</v>
      </c>
      <c r="F17" s="105">
        <v>0</v>
      </c>
      <c r="G17" s="96">
        <v>70934.98410999998</v>
      </c>
      <c r="H17" s="96">
        <v>38962.16245999997</v>
      </c>
      <c r="I17" s="105">
        <v>0</v>
      </c>
      <c r="J17" s="155">
        <f t="shared" si="0"/>
        <v>109897.14656999995</v>
      </c>
    </row>
    <row r="18" spans="1:10" ht="13.5">
      <c r="A18" s="69" t="s">
        <v>207</v>
      </c>
      <c r="B18" s="9" t="s">
        <v>569</v>
      </c>
      <c r="C18" s="105">
        <v>0</v>
      </c>
      <c r="D18" s="96">
        <v>1841</v>
      </c>
      <c r="E18" s="105">
        <v>0</v>
      </c>
      <c r="F18" s="105">
        <v>0</v>
      </c>
      <c r="G18" s="96">
        <v>916.15546</v>
      </c>
      <c r="H18" s="96">
        <v>2222.41619</v>
      </c>
      <c r="I18" s="105">
        <v>0</v>
      </c>
      <c r="J18" s="155">
        <f t="shared" si="0"/>
        <v>4979.57165</v>
      </c>
    </row>
    <row r="19" spans="1:10" ht="13.5">
      <c r="A19" s="69" t="s">
        <v>574</v>
      </c>
      <c r="B19" s="9" t="s">
        <v>570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55">
        <f t="shared" si="0"/>
        <v>0</v>
      </c>
    </row>
    <row r="20" spans="1:10" ht="13.5">
      <c r="A20" s="69" t="s">
        <v>575</v>
      </c>
      <c r="B20" s="9" t="s">
        <v>571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55">
        <f t="shared" si="0"/>
        <v>0</v>
      </c>
    </row>
    <row r="21" spans="1:10" ht="13.5">
      <c r="A21" s="69" t="s">
        <v>576</v>
      </c>
      <c r="B21" s="9" t="s">
        <v>572</v>
      </c>
      <c r="C21" s="105">
        <v>0</v>
      </c>
      <c r="D21" s="96">
        <v>4481</v>
      </c>
      <c r="E21" s="105">
        <v>0</v>
      </c>
      <c r="F21" s="105">
        <v>0</v>
      </c>
      <c r="G21" s="96">
        <v>1248.07289</v>
      </c>
      <c r="H21" s="96">
        <v>17591.63879</v>
      </c>
      <c r="I21" s="105">
        <v>0</v>
      </c>
      <c r="J21" s="155">
        <f t="shared" si="0"/>
        <v>23320.71168</v>
      </c>
    </row>
  </sheetData>
  <sheetProtection/>
  <mergeCells count="1"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J20"/>
  <sheetViews>
    <sheetView zoomScalePageLayoutView="0" workbookViewId="0" topLeftCell="A1">
      <selection activeCell="A1" sqref="A1:IV3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00390625" style="1" customWidth="1"/>
    <col min="4" max="7" width="12.625" style="1" customWidth="1"/>
    <col min="8" max="8" width="11.50390625" style="1" customWidth="1"/>
    <col min="9" max="9" width="11.125" style="1" customWidth="1"/>
    <col min="10" max="16384" width="9.00390625" style="1" customWidth="1"/>
  </cols>
  <sheetData>
    <row r="5" spans="1:10" s="12" customFormat="1" ht="27" customHeight="1">
      <c r="A5" s="244" t="s">
        <v>726</v>
      </c>
      <c r="B5" s="244"/>
      <c r="C5" s="244"/>
      <c r="D5" s="244"/>
      <c r="E5" s="244"/>
      <c r="F5" s="244"/>
      <c r="G5" s="244"/>
      <c r="H5" s="244"/>
      <c r="I5" s="244"/>
      <c r="J5" s="244"/>
    </row>
    <row r="6" ht="13.5">
      <c r="A6" s="1" t="s">
        <v>731</v>
      </c>
    </row>
    <row r="7" spans="1:10" s="13" customFormat="1" ht="81">
      <c r="A7" s="10" t="s">
        <v>400</v>
      </c>
      <c r="B7" s="10" t="s">
        <v>401</v>
      </c>
      <c r="C7" s="10" t="s">
        <v>540</v>
      </c>
      <c r="D7" s="10" t="s">
        <v>541</v>
      </c>
      <c r="E7" s="10" t="s">
        <v>542</v>
      </c>
      <c r="F7" s="10" t="s">
        <v>360</v>
      </c>
      <c r="G7" s="10" t="s">
        <v>544</v>
      </c>
      <c r="H7" s="10" t="s">
        <v>545</v>
      </c>
      <c r="I7" s="10" t="s">
        <v>361</v>
      </c>
      <c r="J7" s="10" t="s">
        <v>293</v>
      </c>
    </row>
    <row r="8" spans="1:10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s="12" customFormat="1" ht="40.5">
      <c r="A9" s="21">
        <v>1</v>
      </c>
      <c r="B9" s="9" t="s">
        <v>358</v>
      </c>
      <c r="C9" s="115" t="s">
        <v>623</v>
      </c>
      <c r="D9" s="105">
        <v>0</v>
      </c>
      <c r="E9" s="115" t="s">
        <v>623</v>
      </c>
      <c r="F9" s="115" t="s">
        <v>623</v>
      </c>
      <c r="G9" s="116">
        <v>37070.82967</v>
      </c>
      <c r="H9" s="116">
        <v>34292.69620000001</v>
      </c>
      <c r="I9" s="115" t="s">
        <v>623</v>
      </c>
      <c r="J9" s="116">
        <v>71363.52587</v>
      </c>
    </row>
    <row r="10" spans="1:10" s="12" customFormat="1" ht="13.5">
      <c r="A10" s="21" t="s">
        <v>204</v>
      </c>
      <c r="B10" s="9" t="s">
        <v>568</v>
      </c>
      <c r="C10" s="115" t="s">
        <v>623</v>
      </c>
      <c r="D10" s="105">
        <v>0</v>
      </c>
      <c r="E10" s="115" t="s">
        <v>623</v>
      </c>
      <c r="F10" s="115" t="s">
        <v>623</v>
      </c>
      <c r="G10" s="117">
        <v>33962.18845323375</v>
      </c>
      <c r="H10" s="117">
        <v>13857.429729999996</v>
      </c>
      <c r="I10" s="115" t="s">
        <v>623</v>
      </c>
      <c r="J10" s="118">
        <v>47819.618183233746</v>
      </c>
    </row>
    <row r="11" spans="1:10" s="12" customFormat="1" ht="13.5">
      <c r="A11" s="21" t="s">
        <v>205</v>
      </c>
      <c r="B11" s="9" t="s">
        <v>569</v>
      </c>
      <c r="C11" s="115" t="s">
        <v>623</v>
      </c>
      <c r="D11" s="105">
        <v>0</v>
      </c>
      <c r="E11" s="115" t="s">
        <v>623</v>
      </c>
      <c r="F11" s="115" t="s">
        <v>623</v>
      </c>
      <c r="G11" s="115" t="s">
        <v>623</v>
      </c>
      <c r="H11" s="119">
        <v>1485.4273500000002</v>
      </c>
      <c r="I11" s="115" t="s">
        <v>623</v>
      </c>
      <c r="J11" s="118">
        <v>1485.4273500000002</v>
      </c>
    </row>
    <row r="12" spans="1:10" s="12" customFormat="1" ht="13.5">
      <c r="A12" s="21" t="s">
        <v>305</v>
      </c>
      <c r="B12" s="9" t="s">
        <v>570</v>
      </c>
      <c r="C12" s="115" t="s">
        <v>623</v>
      </c>
      <c r="D12" s="105">
        <v>0</v>
      </c>
      <c r="E12" s="115" t="s">
        <v>623</v>
      </c>
      <c r="F12" s="115" t="s">
        <v>623</v>
      </c>
      <c r="G12" s="115" t="s">
        <v>623</v>
      </c>
      <c r="H12" s="115" t="s">
        <v>623</v>
      </c>
      <c r="I12" s="115" t="s">
        <v>623</v>
      </c>
      <c r="J12" s="115" t="s">
        <v>623</v>
      </c>
    </row>
    <row r="13" spans="1:10" s="12" customFormat="1" ht="13.5">
      <c r="A13" s="21" t="s">
        <v>306</v>
      </c>
      <c r="B13" s="9" t="s">
        <v>571</v>
      </c>
      <c r="C13" s="115" t="s">
        <v>623</v>
      </c>
      <c r="D13" s="105">
        <v>0</v>
      </c>
      <c r="E13" s="115" t="s">
        <v>623</v>
      </c>
      <c r="F13" s="115" t="s">
        <v>623</v>
      </c>
      <c r="G13" s="115" t="s">
        <v>623</v>
      </c>
      <c r="H13" s="115" t="s">
        <v>623</v>
      </c>
      <c r="I13" s="115" t="s">
        <v>623</v>
      </c>
      <c r="J13" s="115" t="s">
        <v>623</v>
      </c>
    </row>
    <row r="14" spans="1:10" s="12" customFormat="1" ht="13.5">
      <c r="A14" s="21" t="s">
        <v>307</v>
      </c>
      <c r="B14" s="9" t="s">
        <v>572</v>
      </c>
      <c r="C14" s="115" t="s">
        <v>623</v>
      </c>
      <c r="D14" s="105">
        <v>0</v>
      </c>
      <c r="E14" s="115" t="s">
        <v>623</v>
      </c>
      <c r="F14" s="115" t="s">
        <v>623</v>
      </c>
      <c r="G14" s="120">
        <v>3108.641216766256</v>
      </c>
      <c r="H14" s="117">
        <v>18949.83912000001</v>
      </c>
      <c r="I14" s="115" t="s">
        <v>623</v>
      </c>
      <c r="J14" s="118">
        <v>22058.480336766268</v>
      </c>
    </row>
    <row r="15" spans="1:10" s="12" customFormat="1" ht="45.75" customHeight="1">
      <c r="A15" s="21">
        <v>2</v>
      </c>
      <c r="B15" s="9" t="s">
        <v>359</v>
      </c>
      <c r="C15" s="115" t="s">
        <v>623</v>
      </c>
      <c r="D15" s="96">
        <f>D17+D20</f>
        <v>6322</v>
      </c>
      <c r="E15" s="115" t="s">
        <v>623</v>
      </c>
      <c r="F15" s="115" t="s">
        <v>623</v>
      </c>
      <c r="G15" s="116">
        <v>72761.33731999993</v>
      </c>
      <c r="H15" s="116">
        <v>94532.83217999995</v>
      </c>
      <c r="I15" s="115" t="s">
        <v>623</v>
      </c>
      <c r="J15" s="118">
        <f>SUM(D15:H15)</f>
        <v>173616.1694999999</v>
      </c>
    </row>
    <row r="16" spans="1:10" s="12" customFormat="1" ht="13.5">
      <c r="A16" s="21" t="s">
        <v>206</v>
      </c>
      <c r="B16" s="9" t="s">
        <v>568</v>
      </c>
      <c r="C16" s="115" t="s">
        <v>623</v>
      </c>
      <c r="D16" s="105">
        <v>0</v>
      </c>
      <c r="E16" s="115" t="s">
        <v>623</v>
      </c>
      <c r="F16" s="115" t="s">
        <v>623</v>
      </c>
      <c r="G16" s="117">
        <v>71181.9438912376</v>
      </c>
      <c r="H16" s="116">
        <v>38403.52771</v>
      </c>
      <c r="I16" s="115" t="s">
        <v>623</v>
      </c>
      <c r="J16" s="118">
        <f>SUM(D16:H16)</f>
        <v>109585.4716012376</v>
      </c>
    </row>
    <row r="17" spans="1:10" s="12" customFormat="1" ht="13.5">
      <c r="A17" s="21" t="s">
        <v>207</v>
      </c>
      <c r="B17" s="9" t="s">
        <v>569</v>
      </c>
      <c r="C17" s="115" t="s">
        <v>623</v>
      </c>
      <c r="D17" s="96">
        <v>1841</v>
      </c>
      <c r="E17" s="115" t="s">
        <v>623</v>
      </c>
      <c r="F17" s="115" t="s">
        <v>623</v>
      </c>
      <c r="G17" s="119">
        <v>587.2297887623342</v>
      </c>
      <c r="H17" s="115" t="s">
        <v>623</v>
      </c>
      <c r="I17" s="115" t="s">
        <v>623</v>
      </c>
      <c r="J17" s="118">
        <f>SUM(D17:H17)</f>
        <v>2428.2297887623345</v>
      </c>
    </row>
    <row r="18" spans="1:10" s="12" customFormat="1" ht="13.5">
      <c r="A18" s="21" t="s">
        <v>574</v>
      </c>
      <c r="B18" s="9" t="s">
        <v>570</v>
      </c>
      <c r="C18" s="115" t="s">
        <v>623</v>
      </c>
      <c r="D18" s="105">
        <v>0</v>
      </c>
      <c r="E18" s="115" t="s">
        <v>623</v>
      </c>
      <c r="F18" s="115" t="s">
        <v>623</v>
      </c>
      <c r="G18" s="115" t="s">
        <v>623</v>
      </c>
      <c r="H18" s="115" t="s">
        <v>623</v>
      </c>
      <c r="I18" s="115" t="s">
        <v>623</v>
      </c>
      <c r="J18" s="115" t="s">
        <v>623</v>
      </c>
    </row>
    <row r="19" spans="1:10" s="12" customFormat="1" ht="13.5">
      <c r="A19" s="21" t="s">
        <v>575</v>
      </c>
      <c r="B19" s="9" t="s">
        <v>571</v>
      </c>
      <c r="C19" s="115" t="s">
        <v>623</v>
      </c>
      <c r="D19" s="105">
        <v>0</v>
      </c>
      <c r="E19" s="115" t="s">
        <v>623</v>
      </c>
      <c r="F19" s="115" t="s">
        <v>623</v>
      </c>
      <c r="G19" s="115" t="s">
        <v>623</v>
      </c>
      <c r="H19" s="115" t="s">
        <v>623</v>
      </c>
      <c r="I19" s="115" t="s">
        <v>623</v>
      </c>
      <c r="J19" s="115" t="s">
        <v>623</v>
      </c>
    </row>
    <row r="20" spans="1:10" s="12" customFormat="1" ht="13.5">
      <c r="A20" s="21" t="s">
        <v>576</v>
      </c>
      <c r="B20" s="9" t="s">
        <v>572</v>
      </c>
      <c r="C20" s="115" t="s">
        <v>623</v>
      </c>
      <c r="D20" s="96">
        <v>4481</v>
      </c>
      <c r="E20" s="115" t="s">
        <v>623</v>
      </c>
      <c r="F20" s="115" t="s">
        <v>623</v>
      </c>
      <c r="G20" s="121">
        <v>992.16364</v>
      </c>
      <c r="H20" s="116">
        <v>56129.30446999995</v>
      </c>
      <c r="I20" s="115" t="s">
        <v>623</v>
      </c>
      <c r="J20" s="118">
        <f>SUM(D20:H20)</f>
        <v>61602.46810999995</v>
      </c>
    </row>
  </sheetData>
  <sheetProtection/>
  <mergeCells count="1"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E19"/>
  <sheetViews>
    <sheetView zoomScalePageLayoutView="0" workbookViewId="0" topLeftCell="A1">
      <selection activeCell="D12" sqref="D12:E12"/>
    </sheetView>
  </sheetViews>
  <sheetFormatPr defaultColWidth="9.00390625" defaultRowHeight="13.5"/>
  <cols>
    <col min="1" max="1" width="5.875" style="1" customWidth="1"/>
    <col min="2" max="2" width="42.625" style="1" customWidth="1"/>
    <col min="3" max="7" width="12.625" style="1" customWidth="1"/>
    <col min="8" max="16384" width="9.00390625" style="1" customWidth="1"/>
  </cols>
  <sheetData>
    <row r="2" ht="13.5">
      <c r="A2" s="12" t="s">
        <v>729</v>
      </c>
    </row>
    <row r="4" spans="1:5" ht="13.5">
      <c r="A4" s="12" t="s">
        <v>730</v>
      </c>
      <c r="B4" s="12"/>
      <c r="C4" s="12"/>
      <c r="D4" s="12"/>
      <c r="E4" s="12"/>
    </row>
    <row r="5" spans="1:5" ht="13.5">
      <c r="A5" s="12"/>
      <c r="B5" s="12"/>
      <c r="C5" s="12"/>
      <c r="D5" s="12"/>
      <c r="E5" s="12"/>
    </row>
    <row r="6" spans="1:5" s="13" customFormat="1" ht="13.5">
      <c r="A6" s="10" t="s">
        <v>400</v>
      </c>
      <c r="B6" s="10" t="s">
        <v>366</v>
      </c>
      <c r="C6" s="10" t="s">
        <v>210</v>
      </c>
      <c r="D6" s="10" t="s">
        <v>667</v>
      </c>
      <c r="E6" s="10" t="s">
        <v>618</v>
      </c>
    </row>
    <row r="7" spans="1:5" s="13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13.5">
      <c r="A8" s="63">
        <v>1</v>
      </c>
      <c r="B8" s="9" t="s">
        <v>362</v>
      </c>
      <c r="C8" s="116"/>
      <c r="D8" s="105">
        <v>0</v>
      </c>
      <c r="E8" s="105">
        <v>0</v>
      </c>
    </row>
    <row r="9" spans="1:5" ht="13.5">
      <c r="A9" s="63">
        <v>2</v>
      </c>
      <c r="B9" s="9" t="s">
        <v>727</v>
      </c>
      <c r="C9" s="9"/>
      <c r="D9" s="116">
        <v>2570000</v>
      </c>
      <c r="E9" s="116">
        <v>2650000</v>
      </c>
    </row>
    <row r="10" spans="1:5" ht="13.5">
      <c r="A10" s="63">
        <v>3</v>
      </c>
      <c r="B10" s="9" t="s">
        <v>368</v>
      </c>
      <c r="C10" s="9"/>
      <c r="D10" s="116">
        <v>2570000</v>
      </c>
      <c r="E10" s="116">
        <v>2650000</v>
      </c>
    </row>
    <row r="11" spans="1:5" ht="13.5">
      <c r="A11" s="63">
        <v>4</v>
      </c>
      <c r="B11" s="9" t="s">
        <v>363</v>
      </c>
      <c r="C11" s="9"/>
      <c r="D11" s="116">
        <v>1678</v>
      </c>
      <c r="E11" s="116">
        <v>2371</v>
      </c>
    </row>
    <row r="12" spans="1:5" ht="13.5">
      <c r="A12" s="63">
        <v>5</v>
      </c>
      <c r="B12" s="9" t="s">
        <v>364</v>
      </c>
      <c r="C12" s="9"/>
      <c r="D12" s="116">
        <v>1678</v>
      </c>
      <c r="E12" s="116">
        <v>2371</v>
      </c>
    </row>
    <row r="13" spans="1:5" ht="13.5">
      <c r="A13" s="63">
        <v>6</v>
      </c>
      <c r="B13" s="9" t="s">
        <v>369</v>
      </c>
      <c r="C13" s="9"/>
      <c r="D13" s="105">
        <v>0</v>
      </c>
      <c r="E13" s="105">
        <v>0</v>
      </c>
    </row>
    <row r="14" spans="1:5" ht="13.5">
      <c r="A14" s="63">
        <v>7</v>
      </c>
      <c r="B14" s="9" t="s">
        <v>370</v>
      </c>
      <c r="C14" s="9"/>
      <c r="D14" s="105">
        <v>0</v>
      </c>
      <c r="E14" s="105">
        <v>0</v>
      </c>
    </row>
    <row r="15" spans="1:5" ht="13.5">
      <c r="A15" s="63">
        <v>8</v>
      </c>
      <c r="B15" s="9" t="s">
        <v>536</v>
      </c>
      <c r="C15" s="9"/>
      <c r="D15" s="105">
        <v>0</v>
      </c>
      <c r="E15" s="105">
        <v>0</v>
      </c>
    </row>
    <row r="16" spans="1:5" ht="13.5">
      <c r="A16" s="63">
        <v>9</v>
      </c>
      <c r="B16" s="9" t="s">
        <v>371</v>
      </c>
      <c r="C16" s="9"/>
      <c r="D16" s="105">
        <v>0</v>
      </c>
      <c r="E16" s="105">
        <v>0</v>
      </c>
    </row>
    <row r="17" spans="1:5" ht="27">
      <c r="A17" s="63">
        <v>10</v>
      </c>
      <c r="B17" s="9" t="s">
        <v>372</v>
      </c>
      <c r="C17" s="9"/>
      <c r="D17" s="105">
        <v>0</v>
      </c>
      <c r="E17" s="105">
        <v>0</v>
      </c>
    </row>
    <row r="19" spans="2:5" ht="27" customHeight="1">
      <c r="B19" s="245" t="s">
        <v>728</v>
      </c>
      <c r="C19" s="245"/>
      <c r="D19" s="245"/>
      <c r="E19" s="245"/>
    </row>
  </sheetData>
  <sheetProtection/>
  <mergeCells count="1"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1" sqref="G1:I16384"/>
    </sheetView>
  </sheetViews>
  <sheetFormatPr defaultColWidth="9.00390625" defaultRowHeight="13.5"/>
  <cols>
    <col min="1" max="1" width="5.625" style="12" customWidth="1"/>
    <col min="2" max="2" width="5.875" style="39" customWidth="1"/>
    <col min="3" max="3" width="46.50390625" style="12" customWidth="1"/>
    <col min="4" max="4" width="9.00390625" style="41" customWidth="1"/>
    <col min="5" max="5" width="14.50390625" style="44" customWidth="1"/>
    <col min="6" max="6" width="14.375" style="44" customWidth="1"/>
    <col min="7" max="16384" width="9.00390625" style="12" customWidth="1"/>
  </cols>
  <sheetData>
    <row r="1" spans="3:5" ht="13.5">
      <c r="C1" s="230" t="s">
        <v>314</v>
      </c>
      <c r="D1" s="230"/>
      <c r="E1" s="230"/>
    </row>
    <row r="2" spans="1:5" ht="13.5">
      <c r="A2" s="41"/>
      <c r="C2" s="231" t="s">
        <v>319</v>
      </c>
      <c r="D2" s="231"/>
      <c r="E2" s="231"/>
    </row>
    <row r="3" spans="1:5" ht="13.5">
      <c r="A3" s="41"/>
      <c r="C3" s="231" t="s">
        <v>665</v>
      </c>
      <c r="D3" s="231"/>
      <c r="E3" s="231"/>
    </row>
    <row r="4" spans="3:5" ht="13.5">
      <c r="C4" s="230" t="s">
        <v>625</v>
      </c>
      <c r="D4" s="230"/>
      <c r="E4" s="230"/>
    </row>
    <row r="5" ht="13.5">
      <c r="F5" s="44" t="s">
        <v>322</v>
      </c>
    </row>
    <row r="6" spans="2:6" s="46" customFormat="1" ht="13.5">
      <c r="B6" s="21" t="s">
        <v>400</v>
      </c>
      <c r="C6" s="20" t="s">
        <v>401</v>
      </c>
      <c r="D6" s="20" t="s">
        <v>210</v>
      </c>
      <c r="E6" s="45" t="s">
        <v>667</v>
      </c>
      <c r="F6" s="45" t="s">
        <v>618</v>
      </c>
    </row>
    <row r="7" spans="2:6" ht="13.5">
      <c r="B7" s="49">
        <v>1</v>
      </c>
      <c r="C7" s="47">
        <v>2</v>
      </c>
      <c r="D7" s="47">
        <v>3</v>
      </c>
      <c r="E7" s="47">
        <v>4</v>
      </c>
      <c r="F7" s="47">
        <v>5</v>
      </c>
    </row>
    <row r="8" spans="2:6" ht="27">
      <c r="B8" s="49">
        <v>1</v>
      </c>
      <c r="C8" s="9" t="s">
        <v>185</v>
      </c>
      <c r="D8" s="47"/>
      <c r="E8" s="99">
        <v>48798</v>
      </c>
      <c r="F8" s="99">
        <v>64020</v>
      </c>
    </row>
    <row r="9" spans="2:6" ht="13.5">
      <c r="B9" s="49" t="s">
        <v>204</v>
      </c>
      <c r="C9" s="9" t="s">
        <v>186</v>
      </c>
      <c r="D9" s="47">
        <v>18</v>
      </c>
      <c r="E9" s="99">
        <v>108094</v>
      </c>
      <c r="F9" s="99">
        <v>111712</v>
      </c>
    </row>
    <row r="10" spans="2:6" ht="13.5">
      <c r="B10" s="49" t="s">
        <v>205</v>
      </c>
      <c r="C10" s="9" t="s">
        <v>187</v>
      </c>
      <c r="D10" s="47">
        <v>18</v>
      </c>
      <c r="E10" s="99">
        <v>-59296</v>
      </c>
      <c r="F10" s="99">
        <v>-47692</v>
      </c>
    </row>
    <row r="11" spans="2:6" ht="13.5">
      <c r="B11" s="49">
        <v>2</v>
      </c>
      <c r="C11" s="9" t="s">
        <v>188</v>
      </c>
      <c r="D11" s="47">
        <v>19</v>
      </c>
      <c r="E11" s="99">
        <v>31255</v>
      </c>
      <c r="F11" s="99">
        <v>41367</v>
      </c>
    </row>
    <row r="12" spans="2:6" ht="13.5">
      <c r="B12" s="49">
        <v>3</v>
      </c>
      <c r="C12" s="9" t="s">
        <v>189</v>
      </c>
      <c r="D12" s="47">
        <v>19</v>
      </c>
      <c r="E12" s="99">
        <v>-3876</v>
      </c>
      <c r="F12" s="99">
        <v>-2272</v>
      </c>
    </row>
    <row r="13" spans="2:6" ht="27">
      <c r="B13" s="49">
        <v>4</v>
      </c>
      <c r="C13" s="9" t="s">
        <v>190</v>
      </c>
      <c r="D13" s="47"/>
      <c r="E13" s="100">
        <v>0</v>
      </c>
      <c r="F13" s="100">
        <v>0</v>
      </c>
    </row>
    <row r="14" spans="2:6" ht="13.5">
      <c r="B14" s="49">
        <v>5</v>
      </c>
      <c r="C14" s="9" t="s">
        <v>191</v>
      </c>
      <c r="D14" s="47"/>
      <c r="E14" s="100">
        <v>0</v>
      </c>
      <c r="F14" s="100">
        <v>0</v>
      </c>
    </row>
    <row r="15" spans="2:6" ht="54">
      <c r="B15" s="49">
        <v>6</v>
      </c>
      <c r="C15" s="9" t="s">
        <v>315</v>
      </c>
      <c r="D15" s="47"/>
      <c r="E15" s="100">
        <v>0</v>
      </c>
      <c r="F15" s="100">
        <v>0</v>
      </c>
    </row>
    <row r="16" spans="2:6" ht="13.5">
      <c r="B16" s="49">
        <v>7</v>
      </c>
      <c r="C16" s="9" t="s">
        <v>192</v>
      </c>
      <c r="D16" s="47"/>
      <c r="E16" s="99">
        <v>4535</v>
      </c>
      <c r="F16" s="99">
        <v>872</v>
      </c>
    </row>
    <row r="17" spans="2:6" ht="54">
      <c r="B17" s="49">
        <v>8</v>
      </c>
      <c r="C17" s="9" t="s">
        <v>316</v>
      </c>
      <c r="D17" s="47"/>
      <c r="E17" s="100">
        <v>0</v>
      </c>
      <c r="F17" s="100">
        <v>0</v>
      </c>
    </row>
    <row r="18" spans="2:6" ht="54">
      <c r="B18" s="49">
        <v>9</v>
      </c>
      <c r="C18" s="9" t="s">
        <v>317</v>
      </c>
      <c r="D18" s="47"/>
      <c r="E18" s="100">
        <v>0</v>
      </c>
      <c r="F18" s="100">
        <v>0</v>
      </c>
    </row>
    <row r="19" spans="2:6" ht="27">
      <c r="B19" s="49">
        <v>10</v>
      </c>
      <c r="C19" s="9" t="s">
        <v>193</v>
      </c>
      <c r="D19" s="47"/>
      <c r="E19" s="100">
        <v>0</v>
      </c>
      <c r="F19" s="100">
        <v>0</v>
      </c>
    </row>
    <row r="20" spans="2:6" ht="13.5">
      <c r="B20" s="49">
        <v>11</v>
      </c>
      <c r="C20" s="9" t="s">
        <v>194</v>
      </c>
      <c r="D20" s="47"/>
      <c r="E20" s="99">
        <v>414</v>
      </c>
      <c r="F20" s="99">
        <v>-3545</v>
      </c>
    </row>
    <row r="21" spans="2:6" ht="13.5">
      <c r="B21" s="49">
        <v>12</v>
      </c>
      <c r="C21" s="9" t="s">
        <v>589</v>
      </c>
      <c r="D21" s="47" t="s">
        <v>872</v>
      </c>
      <c r="E21" s="99">
        <v>-31832</v>
      </c>
      <c r="F21" s="99">
        <v>-45340</v>
      </c>
    </row>
    <row r="22" spans="2:6" ht="27">
      <c r="B22" s="49">
        <v>13</v>
      </c>
      <c r="C22" s="9" t="s">
        <v>196</v>
      </c>
      <c r="D22" s="47"/>
      <c r="E22" s="100">
        <v>0</v>
      </c>
      <c r="F22" s="100">
        <v>0</v>
      </c>
    </row>
    <row r="23" spans="2:6" ht="27">
      <c r="B23" s="49">
        <v>14</v>
      </c>
      <c r="C23" s="9" t="s">
        <v>197</v>
      </c>
      <c r="D23" s="47"/>
      <c r="E23" s="100">
        <v>0</v>
      </c>
      <c r="F23" s="100">
        <v>0</v>
      </c>
    </row>
    <row r="24" spans="2:6" ht="27">
      <c r="B24" s="49">
        <v>15</v>
      </c>
      <c r="C24" s="9" t="s">
        <v>198</v>
      </c>
      <c r="D24" s="47"/>
      <c r="E24" s="100">
        <v>0</v>
      </c>
      <c r="F24" s="100">
        <v>0</v>
      </c>
    </row>
    <row r="25" spans="2:6" ht="13.5">
      <c r="B25" s="49">
        <v>16</v>
      </c>
      <c r="C25" s="9" t="s">
        <v>420</v>
      </c>
      <c r="D25" s="47">
        <v>13</v>
      </c>
      <c r="E25" s="99">
        <v>-80</v>
      </c>
      <c r="F25" s="99">
        <v>278</v>
      </c>
    </row>
    <row r="26" spans="2:6" ht="13.5">
      <c r="B26" s="49">
        <v>17</v>
      </c>
      <c r="C26" s="9" t="s">
        <v>199</v>
      </c>
      <c r="D26" s="47">
        <v>20</v>
      </c>
      <c r="E26" s="99">
        <v>12411</v>
      </c>
      <c r="F26" s="99">
        <v>7525</v>
      </c>
    </row>
    <row r="27" spans="2:6" ht="27">
      <c r="B27" s="49">
        <v>18</v>
      </c>
      <c r="C27" s="9" t="s">
        <v>599</v>
      </c>
      <c r="D27" s="47"/>
      <c r="E27" s="100">
        <v>0</v>
      </c>
      <c r="F27" s="100">
        <v>0</v>
      </c>
    </row>
    <row r="28" spans="2:6" ht="13.5">
      <c r="B28" s="49">
        <v>19</v>
      </c>
      <c r="C28" s="9" t="s">
        <v>200</v>
      </c>
      <c r="D28" s="47">
        <v>21</v>
      </c>
      <c r="E28" s="99">
        <v>-54569</v>
      </c>
      <c r="F28" s="99">
        <v>-32587.876989999997</v>
      </c>
    </row>
    <row r="29" spans="2:6" ht="13.5">
      <c r="B29" s="49">
        <v>20</v>
      </c>
      <c r="C29" s="9" t="s">
        <v>201</v>
      </c>
      <c r="D29" s="47"/>
      <c r="E29" s="102">
        <v>0</v>
      </c>
      <c r="F29" s="102">
        <v>0</v>
      </c>
    </row>
    <row r="30" spans="2:6" ht="13.5">
      <c r="B30" s="49">
        <v>21</v>
      </c>
      <c r="C30" s="9" t="s">
        <v>94</v>
      </c>
      <c r="D30" s="47"/>
      <c r="E30" s="99">
        <v>7056.085859999992</v>
      </c>
      <c r="F30" s="99">
        <v>30317</v>
      </c>
    </row>
    <row r="31" spans="2:6" ht="13.5">
      <c r="B31" s="49">
        <v>22</v>
      </c>
      <c r="C31" s="9" t="s">
        <v>202</v>
      </c>
      <c r="D31" s="47"/>
      <c r="E31" s="99">
        <v>-1641</v>
      </c>
      <c r="F31" s="99">
        <v>-2426</v>
      </c>
    </row>
    <row r="32" spans="2:6" ht="13.5">
      <c r="B32" s="49">
        <v>23</v>
      </c>
      <c r="C32" s="9" t="s">
        <v>614</v>
      </c>
      <c r="D32" s="47"/>
      <c r="E32" s="99">
        <v>5415</v>
      </c>
      <c r="F32" s="99">
        <v>27891</v>
      </c>
    </row>
    <row r="33" spans="2:6" ht="40.5">
      <c r="B33" s="49">
        <v>24</v>
      </c>
      <c r="C33" s="9" t="s">
        <v>203</v>
      </c>
      <c r="D33" s="47"/>
      <c r="E33" s="102">
        <v>0</v>
      </c>
      <c r="F33" s="102">
        <v>0</v>
      </c>
    </row>
    <row r="34" spans="2:6" ht="13.5">
      <c r="B34" s="49">
        <v>25</v>
      </c>
      <c r="C34" s="9" t="s">
        <v>318</v>
      </c>
      <c r="D34" s="47"/>
      <c r="E34" s="99">
        <v>5415</v>
      </c>
      <c r="F34" s="99">
        <v>27891</v>
      </c>
    </row>
    <row r="35" spans="2:6" ht="13.5">
      <c r="B35" s="49">
        <v>26</v>
      </c>
      <c r="C35" s="9" t="s">
        <v>615</v>
      </c>
      <c r="D35" s="47"/>
      <c r="E35" s="147"/>
      <c r="F35" s="147"/>
    </row>
    <row r="36" spans="2:6" ht="13.5">
      <c r="B36" s="49" t="s">
        <v>320</v>
      </c>
      <c r="C36" s="9" t="s">
        <v>616</v>
      </c>
      <c r="D36" s="47"/>
      <c r="E36" s="147"/>
      <c r="F36" s="147"/>
    </row>
    <row r="37" spans="2:6" ht="13.5">
      <c r="B37" s="49" t="s">
        <v>321</v>
      </c>
      <c r="C37" s="9" t="s">
        <v>617</v>
      </c>
      <c r="D37" s="47"/>
      <c r="E37" s="147"/>
      <c r="F37" s="147"/>
    </row>
    <row r="38" spans="2:6" ht="30.75" customHeight="1">
      <c r="B38" s="49">
        <v>27</v>
      </c>
      <c r="C38" s="9" t="s">
        <v>693</v>
      </c>
      <c r="D38" s="47">
        <v>23</v>
      </c>
      <c r="E38" s="101">
        <v>0.22</v>
      </c>
      <c r="F38" s="101">
        <v>1.11</v>
      </c>
    </row>
    <row r="40" ht="13.5">
      <c r="B40" s="43" t="s">
        <v>858</v>
      </c>
    </row>
    <row r="41" spans="1:2" ht="13.5">
      <c r="A41" s="12" t="s">
        <v>619</v>
      </c>
      <c r="B41" s="43" t="s">
        <v>619</v>
      </c>
    </row>
    <row r="42" spans="2:6" ht="13.5">
      <c r="B42" s="43" t="s">
        <v>620</v>
      </c>
      <c r="F42" s="44" t="s">
        <v>621</v>
      </c>
    </row>
    <row r="45" spans="3:6" ht="13.5">
      <c r="C45" s="12" t="s">
        <v>323</v>
      </c>
      <c r="F45" s="44" t="s">
        <v>622</v>
      </c>
    </row>
    <row r="46" spans="2:4" ht="13.5">
      <c r="B46" s="12"/>
      <c r="D46" s="12"/>
    </row>
    <row r="47" ht="13.5">
      <c r="B47" s="43"/>
    </row>
    <row r="48" spans="2:3" ht="13.5">
      <c r="B48" s="43"/>
      <c r="C48" s="146" t="s">
        <v>692</v>
      </c>
    </row>
  </sheetData>
  <sheetProtection/>
  <mergeCells count="4">
    <mergeCell ref="C1:E1"/>
    <mergeCell ref="C2:E2"/>
    <mergeCell ref="C3:E3"/>
    <mergeCell ref="C4:E4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M56"/>
  <sheetViews>
    <sheetView zoomScalePageLayoutView="0" workbookViewId="0" topLeftCell="A3">
      <selection activeCell="F6" sqref="F6"/>
    </sheetView>
  </sheetViews>
  <sheetFormatPr defaultColWidth="9.00390625" defaultRowHeight="13.5"/>
  <cols>
    <col min="1" max="1" width="4.125" style="2" customWidth="1"/>
    <col min="2" max="2" width="24.875" style="1" customWidth="1"/>
    <col min="3" max="3" width="8.375" style="1" customWidth="1"/>
    <col min="4" max="4" width="10.50390625" style="1" bestFit="1" customWidth="1"/>
    <col min="5" max="5" width="8.375" style="1" customWidth="1"/>
    <col min="6" max="6" width="10.50390625" style="1" bestFit="1" customWidth="1"/>
    <col min="7" max="7" width="11.375" style="1" bestFit="1" customWidth="1"/>
    <col min="8" max="8" width="7.00390625" style="1" bestFit="1" customWidth="1"/>
    <col min="9" max="9" width="9.625" style="1" bestFit="1" customWidth="1"/>
    <col min="10" max="10" width="11.75390625" style="1" customWidth="1"/>
    <col min="11" max="11" width="7.375" style="1" customWidth="1"/>
    <col min="12" max="12" width="4.875" style="1" customWidth="1"/>
    <col min="13" max="13" width="7.875" style="1" bestFit="1" customWidth="1"/>
    <col min="14" max="16384" width="9.00390625" style="1" customWidth="1"/>
  </cols>
  <sheetData>
    <row r="5" ht="13.5">
      <c r="A5" s="12" t="s">
        <v>629</v>
      </c>
    </row>
    <row r="6" spans="1:3" ht="13.5">
      <c r="A6" s="25" t="s">
        <v>630</v>
      </c>
      <c r="C6" s="72"/>
    </row>
    <row r="7" spans="1:3" ht="13.5">
      <c r="A7" s="71"/>
      <c r="C7" s="72"/>
    </row>
    <row r="8" spans="1:13" s="13" customFormat="1" ht="87" customHeight="1">
      <c r="A8" s="73" t="s">
        <v>732</v>
      </c>
      <c r="B8" s="73" t="s">
        <v>401</v>
      </c>
      <c r="C8" s="74" t="s">
        <v>394</v>
      </c>
      <c r="D8" s="73" t="s">
        <v>782</v>
      </c>
      <c r="E8" s="73" t="s">
        <v>631</v>
      </c>
      <c r="F8" s="73" t="s">
        <v>289</v>
      </c>
      <c r="G8" s="73" t="s">
        <v>290</v>
      </c>
      <c r="H8" s="73" t="s">
        <v>291</v>
      </c>
      <c r="I8" s="73" t="s">
        <v>292</v>
      </c>
      <c r="J8" s="73" t="s">
        <v>396</v>
      </c>
      <c r="K8" s="73" t="s">
        <v>632</v>
      </c>
      <c r="L8" s="73" t="s">
        <v>633</v>
      </c>
      <c r="M8" s="73" t="s">
        <v>293</v>
      </c>
    </row>
    <row r="9" spans="1:13" s="5" customFormat="1" ht="13.5">
      <c r="A9" s="75">
        <v>1</v>
      </c>
      <c r="B9" s="73">
        <v>2</v>
      </c>
      <c r="C9" s="76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</row>
    <row r="10" spans="1:13" ht="34.5">
      <c r="A10" s="75">
        <v>1</v>
      </c>
      <c r="B10" s="75" t="s">
        <v>674</v>
      </c>
      <c r="C10" s="74" t="s">
        <v>623</v>
      </c>
      <c r="D10" s="77">
        <v>4426</v>
      </c>
      <c r="E10" s="77">
        <v>4234</v>
      </c>
      <c r="F10" s="77">
        <v>86</v>
      </c>
      <c r="G10" s="77">
        <v>1494</v>
      </c>
      <c r="H10" s="77">
        <v>453</v>
      </c>
      <c r="I10" s="74">
        <v>0</v>
      </c>
      <c r="J10" s="77">
        <v>502</v>
      </c>
      <c r="K10" s="77">
        <v>21</v>
      </c>
      <c r="L10" s="74" t="s">
        <v>623</v>
      </c>
      <c r="M10" s="77">
        <v>11216</v>
      </c>
    </row>
    <row r="11" spans="1:13" ht="24.75" customHeight="1">
      <c r="A11" s="75" t="s">
        <v>204</v>
      </c>
      <c r="B11" s="75" t="s">
        <v>381</v>
      </c>
      <c r="C11" s="74" t="s">
        <v>623</v>
      </c>
      <c r="D11" s="77">
        <v>5857</v>
      </c>
      <c r="E11" s="77">
        <v>6103</v>
      </c>
      <c r="F11" s="77">
        <v>113</v>
      </c>
      <c r="G11" s="77">
        <v>1873</v>
      </c>
      <c r="H11" s="77">
        <v>483</v>
      </c>
      <c r="I11" s="77">
        <v>2984</v>
      </c>
      <c r="J11" s="77">
        <v>502</v>
      </c>
      <c r="K11" s="77">
        <v>22</v>
      </c>
      <c r="L11" s="74" t="s">
        <v>623</v>
      </c>
      <c r="M11" s="77">
        <v>17937</v>
      </c>
    </row>
    <row r="12" spans="1:13" ht="23.25">
      <c r="A12" s="75" t="s">
        <v>205</v>
      </c>
      <c r="B12" s="75" t="s">
        <v>382</v>
      </c>
      <c r="C12" s="74" t="s">
        <v>623</v>
      </c>
      <c r="D12" s="77">
        <v>-1431</v>
      </c>
      <c r="E12" s="77">
        <v>-1869</v>
      </c>
      <c r="F12" s="77">
        <v>-27</v>
      </c>
      <c r="G12" s="77">
        <v>-379</v>
      </c>
      <c r="H12" s="77">
        <v>-30</v>
      </c>
      <c r="I12" s="77">
        <v>-2984</v>
      </c>
      <c r="J12" s="74">
        <v>0</v>
      </c>
      <c r="K12" s="77">
        <v>-1</v>
      </c>
      <c r="L12" s="74" t="s">
        <v>623</v>
      </c>
      <c r="M12" s="77">
        <v>-6721</v>
      </c>
    </row>
    <row r="13" spans="1:13" ht="23.25">
      <c r="A13" s="75">
        <v>2</v>
      </c>
      <c r="B13" s="75" t="s">
        <v>383</v>
      </c>
      <c r="C13" s="74" t="s">
        <v>623</v>
      </c>
      <c r="D13" s="122" t="s">
        <v>623</v>
      </c>
      <c r="E13" s="122" t="s">
        <v>623</v>
      </c>
      <c r="F13" s="122" t="s">
        <v>623</v>
      </c>
      <c r="G13" s="122" t="s">
        <v>623</v>
      </c>
      <c r="H13" s="122" t="s">
        <v>623</v>
      </c>
      <c r="I13" s="122" t="s">
        <v>623</v>
      </c>
      <c r="J13" s="122" t="s">
        <v>623</v>
      </c>
      <c r="K13" s="122" t="s">
        <v>623</v>
      </c>
      <c r="L13" s="122" t="s">
        <v>623</v>
      </c>
      <c r="M13" s="122" t="s">
        <v>623</v>
      </c>
    </row>
    <row r="14" spans="1:13" ht="13.5">
      <c r="A14" s="75">
        <v>3</v>
      </c>
      <c r="B14" s="75" t="s">
        <v>367</v>
      </c>
      <c r="C14" s="74" t="s">
        <v>623</v>
      </c>
      <c r="D14" s="122"/>
      <c r="E14" s="77">
        <v>15</v>
      </c>
      <c r="F14" s="122" t="s">
        <v>623</v>
      </c>
      <c r="G14" s="77">
        <v>816</v>
      </c>
      <c r="H14" s="77">
        <v>112</v>
      </c>
      <c r="I14" s="77">
        <v>13</v>
      </c>
      <c r="J14" s="77">
        <v>70</v>
      </c>
      <c r="K14" s="77">
        <v>3</v>
      </c>
      <c r="L14" s="122" t="s">
        <v>623</v>
      </c>
      <c r="M14" s="77">
        <v>1029</v>
      </c>
    </row>
    <row r="15" spans="1:13" ht="46.5" customHeight="1">
      <c r="A15" s="75">
        <v>4</v>
      </c>
      <c r="B15" s="75" t="s">
        <v>384</v>
      </c>
      <c r="C15" s="74" t="s">
        <v>623</v>
      </c>
      <c r="D15" s="77">
        <v>32</v>
      </c>
      <c r="E15" s="122" t="s">
        <v>623</v>
      </c>
      <c r="F15" s="122" t="s">
        <v>623</v>
      </c>
      <c r="G15" s="122" t="s">
        <v>623</v>
      </c>
      <c r="H15" s="122" t="s">
        <v>623</v>
      </c>
      <c r="I15" s="122" t="s">
        <v>623</v>
      </c>
      <c r="J15" s="122" t="s">
        <v>623</v>
      </c>
      <c r="K15" s="122" t="s">
        <v>623</v>
      </c>
      <c r="L15" s="122" t="s">
        <v>623</v>
      </c>
      <c r="M15" s="77">
        <v>32</v>
      </c>
    </row>
    <row r="16" spans="1:13" ht="13.5">
      <c r="A16" s="75">
        <v>5</v>
      </c>
      <c r="B16" s="75" t="s">
        <v>385</v>
      </c>
      <c r="C16" s="74" t="s">
        <v>623</v>
      </c>
      <c r="D16" s="77">
        <v>-25</v>
      </c>
      <c r="E16" s="77">
        <v>-176</v>
      </c>
      <c r="F16" s="77">
        <v>-77</v>
      </c>
      <c r="G16" s="77">
        <v>-8</v>
      </c>
      <c r="H16" s="77">
        <v>-7</v>
      </c>
      <c r="I16" s="122"/>
      <c r="J16" s="77">
        <v>-475</v>
      </c>
      <c r="K16" s="122"/>
      <c r="L16" s="122" t="s">
        <v>623</v>
      </c>
      <c r="M16" s="77">
        <v>-768</v>
      </c>
    </row>
    <row r="17" spans="1:13" ht="23.25">
      <c r="A17" s="75">
        <v>6</v>
      </c>
      <c r="B17" s="75" t="s">
        <v>536</v>
      </c>
      <c r="C17" s="74" t="s">
        <v>623</v>
      </c>
      <c r="D17" s="122" t="s">
        <v>623</v>
      </c>
      <c r="E17" s="122" t="s">
        <v>623</v>
      </c>
      <c r="F17" s="122" t="s">
        <v>623</v>
      </c>
      <c r="G17" s="122" t="s">
        <v>623</v>
      </c>
      <c r="H17" s="122" t="s">
        <v>623</v>
      </c>
      <c r="I17" s="122" t="s">
        <v>623</v>
      </c>
      <c r="J17" s="122" t="s">
        <v>623</v>
      </c>
      <c r="K17" s="122"/>
      <c r="L17" s="122" t="s">
        <v>623</v>
      </c>
      <c r="M17" s="122" t="s">
        <v>623</v>
      </c>
    </row>
    <row r="18" spans="1:13" ht="13.5">
      <c r="A18" s="75">
        <v>7</v>
      </c>
      <c r="B18" s="75" t="s">
        <v>370</v>
      </c>
      <c r="C18" s="74" t="s">
        <v>623</v>
      </c>
      <c r="D18" s="77">
        <v>-25</v>
      </c>
      <c r="E18" s="77">
        <v>-176</v>
      </c>
      <c r="F18" s="77">
        <v>-77</v>
      </c>
      <c r="G18" s="77">
        <v>-8</v>
      </c>
      <c r="H18" s="77">
        <v>-7</v>
      </c>
      <c r="I18" s="122"/>
      <c r="J18" s="77">
        <v>-475</v>
      </c>
      <c r="K18" s="122"/>
      <c r="L18" s="122" t="s">
        <v>623</v>
      </c>
      <c r="M18" s="77">
        <v>-768</v>
      </c>
    </row>
    <row r="19" spans="1:13" ht="13.5">
      <c r="A19" s="75">
        <v>8</v>
      </c>
      <c r="B19" s="75" t="s">
        <v>386</v>
      </c>
      <c r="C19" s="74" t="s">
        <v>623</v>
      </c>
      <c r="D19" s="77">
        <v>-176</v>
      </c>
      <c r="E19" s="77">
        <v>-1255</v>
      </c>
      <c r="F19" s="77">
        <v>-9</v>
      </c>
      <c r="G19" s="77">
        <v>-270</v>
      </c>
      <c r="H19" s="77">
        <v>-177</v>
      </c>
      <c r="I19" s="77">
        <v>-13</v>
      </c>
      <c r="J19" s="123" t="s">
        <v>623</v>
      </c>
      <c r="K19" s="77">
        <v>-3</v>
      </c>
      <c r="L19" s="122" t="s">
        <v>623</v>
      </c>
      <c r="M19" s="77">
        <v>-1903</v>
      </c>
    </row>
    <row r="20" spans="1:13" ht="59.25" customHeight="1">
      <c r="A20" s="75">
        <v>9</v>
      </c>
      <c r="B20" s="75" t="s">
        <v>387</v>
      </c>
      <c r="C20" s="74" t="s">
        <v>623</v>
      </c>
      <c r="D20" s="122" t="s">
        <v>623</v>
      </c>
      <c r="E20" s="122" t="s">
        <v>623</v>
      </c>
      <c r="F20" s="122" t="s">
        <v>623</v>
      </c>
      <c r="G20" s="122" t="s">
        <v>623</v>
      </c>
      <c r="H20" s="122" t="s">
        <v>623</v>
      </c>
      <c r="I20" s="122" t="s">
        <v>623</v>
      </c>
      <c r="J20" s="122" t="s">
        <v>623</v>
      </c>
      <c r="K20" s="122" t="s">
        <v>623</v>
      </c>
      <c r="L20" s="122" t="s">
        <v>623</v>
      </c>
      <c r="M20" s="122" t="s">
        <v>623</v>
      </c>
    </row>
    <row r="21" spans="1:13" ht="23.25">
      <c r="A21" s="75">
        <v>10</v>
      </c>
      <c r="B21" s="75" t="s">
        <v>388</v>
      </c>
      <c r="C21" s="74" t="s">
        <v>623</v>
      </c>
      <c r="D21" s="122" t="s">
        <v>623</v>
      </c>
      <c r="E21" s="122" t="s">
        <v>623</v>
      </c>
      <c r="F21" s="122" t="s">
        <v>623</v>
      </c>
      <c r="G21" s="122" t="s">
        <v>623</v>
      </c>
      <c r="H21" s="122" t="s">
        <v>623</v>
      </c>
      <c r="I21" s="122" t="s">
        <v>623</v>
      </c>
      <c r="J21" s="122" t="s">
        <v>623</v>
      </c>
      <c r="K21" s="122" t="s">
        <v>623</v>
      </c>
      <c r="L21" s="122" t="s">
        <v>623</v>
      </c>
      <c r="M21" s="122" t="s">
        <v>623</v>
      </c>
    </row>
    <row r="22" spans="1:13" ht="13.5">
      <c r="A22" s="75">
        <v>11</v>
      </c>
      <c r="B22" s="75" t="s">
        <v>389</v>
      </c>
      <c r="C22" s="74" t="s">
        <v>623</v>
      </c>
      <c r="D22" s="122" t="s">
        <v>623</v>
      </c>
      <c r="E22" s="122" t="s">
        <v>623</v>
      </c>
      <c r="F22" s="122" t="s">
        <v>623</v>
      </c>
      <c r="G22" s="122" t="s">
        <v>623</v>
      </c>
      <c r="H22" s="122" t="s">
        <v>623</v>
      </c>
      <c r="I22" s="122" t="s">
        <v>623</v>
      </c>
      <c r="J22" s="122" t="s">
        <v>623</v>
      </c>
      <c r="K22" s="122" t="s">
        <v>623</v>
      </c>
      <c r="L22" s="122" t="s">
        <v>623</v>
      </c>
      <c r="M22" s="122" t="s">
        <v>623</v>
      </c>
    </row>
    <row r="23" spans="1:13" ht="23.25">
      <c r="A23" s="75" t="s">
        <v>286</v>
      </c>
      <c r="B23" s="75" t="s">
        <v>390</v>
      </c>
      <c r="C23" s="74" t="s">
        <v>623</v>
      </c>
      <c r="D23" s="122" t="s">
        <v>623</v>
      </c>
      <c r="E23" s="122" t="s">
        <v>623</v>
      </c>
      <c r="F23" s="122" t="s">
        <v>623</v>
      </c>
      <c r="G23" s="122" t="s">
        <v>623</v>
      </c>
      <c r="H23" s="122" t="s">
        <v>623</v>
      </c>
      <c r="I23" s="122" t="s">
        <v>623</v>
      </c>
      <c r="J23" s="122" t="s">
        <v>623</v>
      </c>
      <c r="K23" s="122" t="s">
        <v>623</v>
      </c>
      <c r="L23" s="122" t="s">
        <v>623</v>
      </c>
      <c r="M23" s="122" t="s">
        <v>623</v>
      </c>
    </row>
    <row r="24" spans="1:13" ht="23.25">
      <c r="A24" s="75" t="s">
        <v>287</v>
      </c>
      <c r="B24" s="75" t="s">
        <v>391</v>
      </c>
      <c r="C24" s="74" t="s">
        <v>623</v>
      </c>
      <c r="D24" s="122" t="s">
        <v>623</v>
      </c>
      <c r="E24" s="122" t="s">
        <v>623</v>
      </c>
      <c r="F24" s="122" t="s">
        <v>623</v>
      </c>
      <c r="G24" s="122" t="s">
        <v>623</v>
      </c>
      <c r="H24" s="122" t="s">
        <v>623</v>
      </c>
      <c r="I24" s="122" t="s">
        <v>623</v>
      </c>
      <c r="J24" s="122" t="s">
        <v>623</v>
      </c>
      <c r="K24" s="122" t="s">
        <v>623</v>
      </c>
      <c r="L24" s="122" t="s">
        <v>623</v>
      </c>
      <c r="M24" s="122" t="s">
        <v>623</v>
      </c>
    </row>
    <row r="25" spans="1:13" ht="23.25">
      <c r="A25" s="75">
        <v>12</v>
      </c>
      <c r="B25" s="75" t="s">
        <v>365</v>
      </c>
      <c r="C25" s="74" t="s">
        <v>623</v>
      </c>
      <c r="D25" s="122" t="s">
        <v>623</v>
      </c>
      <c r="E25" s="122" t="s">
        <v>623</v>
      </c>
      <c r="F25" s="122" t="s">
        <v>623</v>
      </c>
      <c r="G25" s="122" t="s">
        <v>623</v>
      </c>
      <c r="H25" s="122" t="s">
        <v>623</v>
      </c>
      <c r="I25" s="122" t="s">
        <v>623</v>
      </c>
      <c r="J25" s="122" t="s">
        <v>623</v>
      </c>
      <c r="K25" s="122" t="s">
        <v>623</v>
      </c>
      <c r="L25" s="122" t="s">
        <v>623</v>
      </c>
      <c r="M25" s="122" t="s">
        <v>623</v>
      </c>
    </row>
    <row r="26" spans="1:13" ht="13.5">
      <c r="A26" s="75">
        <v>13</v>
      </c>
      <c r="B26" s="75" t="s">
        <v>375</v>
      </c>
      <c r="C26" s="74" t="s">
        <v>623</v>
      </c>
      <c r="D26" s="122" t="s">
        <v>623</v>
      </c>
      <c r="E26" s="122" t="s">
        <v>623</v>
      </c>
      <c r="F26" s="122" t="s">
        <v>623</v>
      </c>
      <c r="G26" s="122" t="s">
        <v>623</v>
      </c>
      <c r="H26" s="122" t="s">
        <v>623</v>
      </c>
      <c r="I26" s="122" t="s">
        <v>623</v>
      </c>
      <c r="J26" s="122" t="s">
        <v>623</v>
      </c>
      <c r="K26" s="122" t="s">
        <v>623</v>
      </c>
      <c r="L26" s="122" t="s">
        <v>623</v>
      </c>
      <c r="M26" s="122" t="s">
        <v>623</v>
      </c>
    </row>
    <row r="27" spans="1:13" s="25" customFormat="1" ht="13.5">
      <c r="A27" s="78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s="25" customFormat="1" ht="13.5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25" customFormat="1" ht="13.5">
      <c r="A29" s="78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s="25" customFormat="1" ht="13.5">
      <c r="A30" s="78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3.5">
      <c r="A31" s="71" t="s">
        <v>630</v>
      </c>
      <c r="B31" s="12"/>
      <c r="C31" s="79"/>
      <c r="D31" s="12"/>
      <c r="E31" s="12"/>
      <c r="F31" s="12"/>
      <c r="G31" s="12"/>
      <c r="H31" s="12"/>
      <c r="I31" s="12"/>
      <c r="J31" s="12"/>
      <c r="K31" s="80" t="s">
        <v>634</v>
      </c>
      <c r="L31" s="12"/>
      <c r="M31" s="12"/>
    </row>
    <row r="32" spans="1:13" s="13" customFormat="1" ht="78.75">
      <c r="A32" s="73" t="s">
        <v>732</v>
      </c>
      <c r="B32" s="73" t="s">
        <v>401</v>
      </c>
      <c r="C32" s="74" t="s">
        <v>394</v>
      </c>
      <c r="D32" s="73" t="s">
        <v>395</v>
      </c>
      <c r="E32" s="73" t="s">
        <v>288</v>
      </c>
      <c r="F32" s="73" t="s">
        <v>289</v>
      </c>
      <c r="G32" s="73" t="s">
        <v>290</v>
      </c>
      <c r="H32" s="73" t="s">
        <v>291</v>
      </c>
      <c r="I32" s="73" t="s">
        <v>781</v>
      </c>
      <c r="J32" s="73" t="s">
        <v>396</v>
      </c>
      <c r="K32" s="73" t="s">
        <v>397</v>
      </c>
      <c r="L32" s="73" t="s">
        <v>635</v>
      </c>
      <c r="M32" s="73" t="s">
        <v>293</v>
      </c>
    </row>
    <row r="33" spans="1:13" s="5" customFormat="1" ht="13.5">
      <c r="A33" s="75">
        <v>1</v>
      </c>
      <c r="B33" s="73">
        <v>2</v>
      </c>
      <c r="C33" s="76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3">
        <v>13</v>
      </c>
    </row>
    <row r="34" spans="1:13" ht="51" customHeight="1">
      <c r="A34" s="81">
        <v>14</v>
      </c>
      <c r="B34" s="75" t="s">
        <v>675</v>
      </c>
      <c r="C34" s="74" t="s">
        <v>623</v>
      </c>
      <c r="D34" s="77">
        <v>4257</v>
      </c>
      <c r="E34" s="77">
        <v>2818</v>
      </c>
      <c r="F34" s="74" t="s">
        <v>623</v>
      </c>
      <c r="G34" s="77">
        <v>2032</v>
      </c>
      <c r="H34" s="77">
        <v>381</v>
      </c>
      <c r="I34" s="122" t="s">
        <v>623</v>
      </c>
      <c r="J34" s="77">
        <v>97</v>
      </c>
      <c r="K34" s="77">
        <v>21</v>
      </c>
      <c r="L34" s="122" t="s">
        <v>623</v>
      </c>
      <c r="M34" s="77">
        <v>9606</v>
      </c>
    </row>
    <row r="35" spans="1:13" ht="24.75" customHeight="1">
      <c r="A35" s="81" t="s">
        <v>183</v>
      </c>
      <c r="B35" s="75" t="s">
        <v>381</v>
      </c>
      <c r="C35" s="74" t="s">
        <v>623</v>
      </c>
      <c r="D35" s="77">
        <v>5851</v>
      </c>
      <c r="E35" s="77">
        <v>5533</v>
      </c>
      <c r="F35" s="74" t="s">
        <v>623</v>
      </c>
      <c r="G35" s="77">
        <v>2525</v>
      </c>
      <c r="H35" s="77">
        <v>575</v>
      </c>
      <c r="I35" s="77">
        <v>2395</v>
      </c>
      <c r="J35" s="77">
        <v>97</v>
      </c>
      <c r="K35" s="77">
        <v>25</v>
      </c>
      <c r="L35" s="122" t="s">
        <v>623</v>
      </c>
      <c r="M35" s="77">
        <v>17001</v>
      </c>
    </row>
    <row r="36" spans="1:13" ht="35.25" customHeight="1">
      <c r="A36" s="75" t="s">
        <v>184</v>
      </c>
      <c r="B36" s="75" t="s">
        <v>636</v>
      </c>
      <c r="C36" s="74" t="s">
        <v>623</v>
      </c>
      <c r="D36" s="77">
        <v>-1594</v>
      </c>
      <c r="E36" s="77">
        <v>-2715</v>
      </c>
      <c r="F36" s="74" t="s">
        <v>623</v>
      </c>
      <c r="G36" s="77">
        <v>-493</v>
      </c>
      <c r="H36" s="77">
        <v>-194</v>
      </c>
      <c r="I36" s="77">
        <v>-2395</v>
      </c>
      <c r="J36" s="122" t="s">
        <v>623</v>
      </c>
      <c r="K36" s="77">
        <v>-4</v>
      </c>
      <c r="L36" s="122" t="s">
        <v>623</v>
      </c>
      <c r="M36" s="77">
        <v>-7395</v>
      </c>
    </row>
    <row r="37" spans="1:13" ht="23.25" customHeight="1">
      <c r="A37" s="75">
        <v>15</v>
      </c>
      <c r="B37" s="75" t="s">
        <v>383</v>
      </c>
      <c r="C37" s="74" t="s">
        <v>623</v>
      </c>
      <c r="D37" s="74" t="s">
        <v>623</v>
      </c>
      <c r="E37" s="74" t="s">
        <v>623</v>
      </c>
      <c r="F37" s="74" t="s">
        <v>623</v>
      </c>
      <c r="G37" s="74" t="s">
        <v>623</v>
      </c>
      <c r="H37" s="74" t="s">
        <v>623</v>
      </c>
      <c r="I37" s="74" t="s">
        <v>623</v>
      </c>
      <c r="J37" s="74" t="s">
        <v>623</v>
      </c>
      <c r="K37" s="74" t="s">
        <v>623</v>
      </c>
      <c r="L37" s="74" t="s">
        <v>623</v>
      </c>
      <c r="M37" s="74" t="s">
        <v>623</v>
      </c>
    </row>
    <row r="38" spans="1:13" ht="10.5" customHeight="1">
      <c r="A38" s="75">
        <v>16</v>
      </c>
      <c r="B38" s="75" t="s">
        <v>367</v>
      </c>
      <c r="C38" s="74" t="s">
        <v>623</v>
      </c>
      <c r="D38" s="77">
        <v>662</v>
      </c>
      <c r="E38" s="156">
        <v>5214</v>
      </c>
      <c r="F38" s="74" t="s">
        <v>623</v>
      </c>
      <c r="G38" s="156">
        <v>6201</v>
      </c>
      <c r="H38" s="156">
        <v>1181</v>
      </c>
      <c r="I38" s="156">
        <v>413</v>
      </c>
      <c r="J38" s="156">
        <v>7004</v>
      </c>
      <c r="K38" s="157">
        <v>0</v>
      </c>
      <c r="L38" s="157" t="s">
        <v>623</v>
      </c>
      <c r="M38" s="77">
        <f>SUM(D38:L38)</f>
        <v>20675</v>
      </c>
    </row>
    <row r="39" spans="1:13" ht="35.25" customHeight="1">
      <c r="A39" s="75">
        <v>17</v>
      </c>
      <c r="B39" s="75" t="s">
        <v>384</v>
      </c>
      <c r="C39" s="74" t="s">
        <v>623</v>
      </c>
      <c r="D39" s="74" t="s">
        <v>623</v>
      </c>
      <c r="E39" s="74" t="s">
        <v>623</v>
      </c>
      <c r="F39" s="74" t="s">
        <v>623</v>
      </c>
      <c r="G39" s="157" t="s">
        <v>623</v>
      </c>
      <c r="H39" s="157" t="s">
        <v>623</v>
      </c>
      <c r="I39" s="157" t="s">
        <v>623</v>
      </c>
      <c r="J39" s="157" t="s">
        <v>623</v>
      </c>
      <c r="K39" s="157" t="s">
        <v>623</v>
      </c>
      <c r="L39" s="157" t="s">
        <v>623</v>
      </c>
      <c r="M39" s="157" t="s">
        <v>623</v>
      </c>
    </row>
    <row r="40" spans="1:13" ht="13.5">
      <c r="A40" s="75">
        <v>18</v>
      </c>
      <c r="B40" s="75" t="s">
        <v>385</v>
      </c>
      <c r="C40" s="74" t="s">
        <v>623</v>
      </c>
      <c r="D40" s="77">
        <v>-3</v>
      </c>
      <c r="E40" s="156">
        <v>-396</v>
      </c>
      <c r="F40" s="74" t="s">
        <v>623</v>
      </c>
      <c r="G40" s="156">
        <v>-370</v>
      </c>
      <c r="H40" s="156">
        <v>-203</v>
      </c>
      <c r="I40" s="157" t="s">
        <v>623</v>
      </c>
      <c r="J40" s="156">
        <v>-6280</v>
      </c>
      <c r="K40" s="157" t="s">
        <v>623</v>
      </c>
      <c r="L40" s="157" t="s">
        <v>623</v>
      </c>
      <c r="M40" s="77">
        <f>SUM(D40:L40)</f>
        <v>-7252</v>
      </c>
    </row>
    <row r="41" spans="1:13" ht="23.25">
      <c r="A41" s="75">
        <v>19</v>
      </c>
      <c r="B41" s="75" t="s">
        <v>536</v>
      </c>
      <c r="C41" s="74" t="s">
        <v>623</v>
      </c>
      <c r="D41" s="74" t="s">
        <v>623</v>
      </c>
      <c r="E41" s="157" t="s">
        <v>623</v>
      </c>
      <c r="F41" s="74" t="s">
        <v>623</v>
      </c>
      <c r="G41" s="157" t="s">
        <v>623</v>
      </c>
      <c r="H41" s="157" t="s">
        <v>623</v>
      </c>
      <c r="I41" s="157" t="s">
        <v>623</v>
      </c>
      <c r="J41" s="157" t="s">
        <v>623</v>
      </c>
      <c r="K41" s="157" t="s">
        <v>623</v>
      </c>
      <c r="L41" s="157" t="s">
        <v>623</v>
      </c>
      <c r="M41" s="157" t="s">
        <v>623</v>
      </c>
    </row>
    <row r="42" spans="1:13" ht="13.5">
      <c r="A42" s="75">
        <v>20</v>
      </c>
      <c r="B42" s="75" t="s">
        <v>370</v>
      </c>
      <c r="C42" s="74" t="s">
        <v>623</v>
      </c>
      <c r="D42" s="77">
        <v>-3</v>
      </c>
      <c r="E42" s="156">
        <v>-396</v>
      </c>
      <c r="F42" s="74" t="s">
        <v>623</v>
      </c>
      <c r="G42" s="156">
        <v>-370</v>
      </c>
      <c r="H42" s="156">
        <v>-203</v>
      </c>
      <c r="I42" s="157" t="s">
        <v>623</v>
      </c>
      <c r="J42" s="156">
        <v>-6280</v>
      </c>
      <c r="K42" s="157" t="s">
        <v>623</v>
      </c>
      <c r="L42" s="157" t="s">
        <v>623</v>
      </c>
      <c r="M42" s="77">
        <f>SUM(D42:L42)</f>
        <v>-7252</v>
      </c>
    </row>
    <row r="43" spans="1:13" ht="13.5">
      <c r="A43" s="75">
        <v>21</v>
      </c>
      <c r="B43" s="75" t="s">
        <v>386</v>
      </c>
      <c r="C43" s="74" t="s">
        <v>623</v>
      </c>
      <c r="D43" s="77">
        <v>-169</v>
      </c>
      <c r="E43" s="156">
        <v>-1356</v>
      </c>
      <c r="F43" s="74" t="s">
        <v>623</v>
      </c>
      <c r="G43" s="156">
        <v>-500</v>
      </c>
      <c r="H43" s="156">
        <v>-208</v>
      </c>
      <c r="I43" s="156">
        <v>-413</v>
      </c>
      <c r="J43" s="156" t="s">
        <v>623</v>
      </c>
      <c r="K43" s="156">
        <v>-4</v>
      </c>
      <c r="L43" s="157" t="s">
        <v>623</v>
      </c>
      <c r="M43" s="77">
        <v>-2650</v>
      </c>
    </row>
    <row r="44" spans="1:13" ht="34.5">
      <c r="A44" s="75">
        <v>22</v>
      </c>
      <c r="B44" s="75" t="s">
        <v>392</v>
      </c>
      <c r="C44" s="74" t="s">
        <v>623</v>
      </c>
      <c r="D44" s="74" t="s">
        <v>623</v>
      </c>
      <c r="E44" s="74" t="s">
        <v>623</v>
      </c>
      <c r="F44" s="74" t="s">
        <v>623</v>
      </c>
      <c r="G44" s="74" t="s">
        <v>623</v>
      </c>
      <c r="H44" s="74" t="s">
        <v>623</v>
      </c>
      <c r="I44" s="74" t="s">
        <v>623</v>
      </c>
      <c r="J44" s="74" t="s">
        <v>623</v>
      </c>
      <c r="K44" s="74" t="s">
        <v>623</v>
      </c>
      <c r="L44" s="74" t="s">
        <v>623</v>
      </c>
      <c r="M44" s="74" t="s">
        <v>623</v>
      </c>
    </row>
    <row r="45" spans="1:13" ht="23.25">
      <c r="A45" s="75">
        <v>23</v>
      </c>
      <c r="B45" s="75" t="s">
        <v>388</v>
      </c>
      <c r="C45" s="74" t="s">
        <v>623</v>
      </c>
      <c r="D45" s="74" t="s">
        <v>623</v>
      </c>
      <c r="E45" s="74" t="s">
        <v>623</v>
      </c>
      <c r="F45" s="74" t="s">
        <v>623</v>
      </c>
      <c r="G45" s="74" t="s">
        <v>623</v>
      </c>
      <c r="H45" s="74" t="s">
        <v>623</v>
      </c>
      <c r="I45" s="74" t="s">
        <v>623</v>
      </c>
      <c r="J45" s="74" t="s">
        <v>623</v>
      </c>
      <c r="K45" s="74" t="s">
        <v>623</v>
      </c>
      <c r="L45" s="74" t="s">
        <v>623</v>
      </c>
      <c r="M45" s="74" t="s">
        <v>623</v>
      </c>
    </row>
    <row r="46" spans="1:13" ht="10.5" customHeight="1">
      <c r="A46" s="75">
        <v>24</v>
      </c>
      <c r="B46" s="75" t="s">
        <v>389</v>
      </c>
      <c r="C46" s="74" t="s">
        <v>623</v>
      </c>
      <c r="D46" s="74" t="s">
        <v>623</v>
      </c>
      <c r="E46" s="74" t="s">
        <v>623</v>
      </c>
      <c r="F46" s="74" t="s">
        <v>623</v>
      </c>
      <c r="G46" s="74" t="s">
        <v>623</v>
      </c>
      <c r="H46" s="74" t="s">
        <v>623</v>
      </c>
      <c r="I46" s="74" t="s">
        <v>623</v>
      </c>
      <c r="J46" s="74" t="s">
        <v>623</v>
      </c>
      <c r="K46" s="74" t="s">
        <v>623</v>
      </c>
      <c r="L46" s="74" t="s">
        <v>623</v>
      </c>
      <c r="M46" s="74" t="s">
        <v>623</v>
      </c>
    </row>
    <row r="47" spans="1:13" ht="23.25">
      <c r="A47" s="75" t="s">
        <v>398</v>
      </c>
      <c r="B47" s="75" t="s">
        <v>390</v>
      </c>
      <c r="C47" s="74" t="s">
        <v>623</v>
      </c>
      <c r="D47" s="74" t="s">
        <v>623</v>
      </c>
      <c r="E47" s="74" t="s">
        <v>623</v>
      </c>
      <c r="F47" s="74" t="s">
        <v>623</v>
      </c>
      <c r="G47" s="74" t="s">
        <v>623</v>
      </c>
      <c r="H47" s="74" t="s">
        <v>623</v>
      </c>
      <c r="I47" s="74" t="s">
        <v>623</v>
      </c>
      <c r="J47" s="74" t="s">
        <v>623</v>
      </c>
      <c r="K47" s="74" t="s">
        <v>623</v>
      </c>
      <c r="L47" s="74" t="s">
        <v>623</v>
      </c>
      <c r="M47" s="74" t="s">
        <v>623</v>
      </c>
    </row>
    <row r="48" spans="1:13" ht="10.5" customHeight="1">
      <c r="A48" s="75" t="s">
        <v>399</v>
      </c>
      <c r="B48" s="75" t="s">
        <v>391</v>
      </c>
      <c r="C48" s="74" t="s">
        <v>623</v>
      </c>
      <c r="D48" s="74" t="s">
        <v>623</v>
      </c>
      <c r="E48" s="74" t="s">
        <v>623</v>
      </c>
      <c r="F48" s="74" t="s">
        <v>623</v>
      </c>
      <c r="G48" s="74" t="s">
        <v>623</v>
      </c>
      <c r="H48" s="74" t="s">
        <v>623</v>
      </c>
      <c r="I48" s="74" t="s">
        <v>623</v>
      </c>
      <c r="J48" s="74" t="s">
        <v>623</v>
      </c>
      <c r="K48" s="74" t="s">
        <v>623</v>
      </c>
      <c r="L48" s="74" t="s">
        <v>623</v>
      </c>
      <c r="M48" s="74" t="s">
        <v>623</v>
      </c>
    </row>
    <row r="49" spans="1:13" ht="23.25" customHeight="1">
      <c r="A49" s="75">
        <v>25</v>
      </c>
      <c r="B49" s="75" t="s">
        <v>365</v>
      </c>
      <c r="C49" s="74" t="s">
        <v>623</v>
      </c>
      <c r="D49" s="74" t="s">
        <v>623</v>
      </c>
      <c r="E49" s="74" t="s">
        <v>623</v>
      </c>
      <c r="F49" s="74" t="s">
        <v>623</v>
      </c>
      <c r="G49" s="74" t="s">
        <v>623</v>
      </c>
      <c r="H49" s="74" t="s">
        <v>623</v>
      </c>
      <c r="I49" s="74" t="s">
        <v>623</v>
      </c>
      <c r="J49" s="74" t="s">
        <v>623</v>
      </c>
      <c r="K49" s="74" t="s">
        <v>623</v>
      </c>
      <c r="L49" s="74" t="s">
        <v>623</v>
      </c>
      <c r="M49" s="74" t="s">
        <v>623</v>
      </c>
    </row>
    <row r="50" spans="1:13" ht="13.5">
      <c r="A50" s="75">
        <v>26</v>
      </c>
      <c r="B50" s="75" t="s">
        <v>375</v>
      </c>
      <c r="C50" s="74" t="s">
        <v>623</v>
      </c>
      <c r="D50" s="74" t="s">
        <v>623</v>
      </c>
      <c r="E50" s="74" t="s">
        <v>623</v>
      </c>
      <c r="F50" s="74" t="s">
        <v>623</v>
      </c>
      <c r="G50" s="74" t="s">
        <v>623</v>
      </c>
      <c r="H50" s="74" t="s">
        <v>623</v>
      </c>
      <c r="I50" s="74" t="s">
        <v>623</v>
      </c>
      <c r="J50" s="74" t="s">
        <v>623</v>
      </c>
      <c r="K50" s="74" t="s">
        <v>623</v>
      </c>
      <c r="L50" s="74" t="s">
        <v>623</v>
      </c>
      <c r="M50" s="74" t="s">
        <v>623</v>
      </c>
    </row>
    <row r="51" spans="1:13" ht="23.25" customHeight="1">
      <c r="A51" s="75">
        <v>27</v>
      </c>
      <c r="B51" s="75" t="s">
        <v>393</v>
      </c>
      <c r="C51" s="74" t="s">
        <v>623</v>
      </c>
      <c r="D51" s="77">
        <v>4747</v>
      </c>
      <c r="E51" s="77">
        <v>6280</v>
      </c>
      <c r="F51" s="74" t="s">
        <v>623</v>
      </c>
      <c r="G51" s="77">
        <v>7363</v>
      </c>
      <c r="H51" s="77">
        <v>1151</v>
      </c>
      <c r="I51" s="77">
        <v>0</v>
      </c>
      <c r="J51" s="156">
        <v>821</v>
      </c>
      <c r="K51" s="156">
        <v>17</v>
      </c>
      <c r="L51" s="74" t="s">
        <v>623</v>
      </c>
      <c r="M51" s="77">
        <v>20379</v>
      </c>
    </row>
    <row r="52" spans="1:13" ht="23.25" customHeight="1">
      <c r="A52" s="81" t="s">
        <v>283</v>
      </c>
      <c r="B52" s="75" t="s">
        <v>381</v>
      </c>
      <c r="C52" s="74" t="s">
        <v>623</v>
      </c>
      <c r="D52" s="77">
        <v>6433</v>
      </c>
      <c r="E52" s="77">
        <v>9509</v>
      </c>
      <c r="F52" s="74" t="s">
        <v>623</v>
      </c>
      <c r="G52" s="77">
        <v>8220</v>
      </c>
      <c r="H52" s="77">
        <v>1356</v>
      </c>
      <c r="I52" s="77">
        <v>2398</v>
      </c>
      <c r="J52" s="77">
        <v>821</v>
      </c>
      <c r="K52" s="77">
        <v>25</v>
      </c>
      <c r="L52" s="74" t="s">
        <v>623</v>
      </c>
      <c r="M52" s="77">
        <v>28762</v>
      </c>
    </row>
    <row r="53" spans="1:13" ht="23.25">
      <c r="A53" s="81" t="s">
        <v>284</v>
      </c>
      <c r="B53" s="75" t="s">
        <v>676</v>
      </c>
      <c r="C53" s="74" t="s">
        <v>623</v>
      </c>
      <c r="D53" s="77">
        <v>-1686</v>
      </c>
      <c r="E53" s="77">
        <v>-3229</v>
      </c>
      <c r="F53" s="74" t="s">
        <v>623</v>
      </c>
      <c r="G53" s="77">
        <v>-857</v>
      </c>
      <c r="H53" s="77">
        <v>-205</v>
      </c>
      <c r="I53" s="77">
        <v>-2398</v>
      </c>
      <c r="J53" s="74" t="s">
        <v>623</v>
      </c>
      <c r="K53" s="77">
        <v>-8</v>
      </c>
      <c r="L53" s="74" t="s">
        <v>623</v>
      </c>
      <c r="M53" s="77">
        <v>-8383</v>
      </c>
    </row>
    <row r="54" spans="1:13" ht="17.25" customHeight="1">
      <c r="A54" s="193"/>
      <c r="B54" s="246" t="s">
        <v>780</v>
      </c>
      <c r="C54" s="246"/>
      <c r="D54" s="246"/>
      <c r="E54" s="246"/>
      <c r="F54" s="246"/>
      <c r="G54" s="246"/>
      <c r="H54" s="246"/>
      <c r="I54" s="246"/>
      <c r="J54" s="246"/>
      <c r="K54" s="194"/>
      <c r="L54" s="194"/>
      <c r="M54" s="194"/>
    </row>
    <row r="55" spans="1:13" ht="29.25" customHeight="1">
      <c r="A55" s="193"/>
      <c r="B55" s="246" t="s">
        <v>783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3.5">
      <c r="A56" s="193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</row>
  </sheetData>
  <sheetProtection/>
  <mergeCells count="3">
    <mergeCell ref="B54:J54"/>
    <mergeCell ref="B55:J55"/>
    <mergeCell ref="K55:M5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E20"/>
  <sheetViews>
    <sheetView zoomScalePageLayoutView="0" workbookViewId="0" topLeftCell="A4">
      <selection activeCell="F4" sqref="F1:I16384"/>
    </sheetView>
  </sheetViews>
  <sheetFormatPr defaultColWidth="9.00390625" defaultRowHeight="13.5"/>
  <cols>
    <col min="1" max="1" width="5.875" style="1" customWidth="1"/>
    <col min="2" max="2" width="42.625" style="1" customWidth="1"/>
    <col min="3" max="5" width="12.625" style="1" customWidth="1"/>
    <col min="6" max="16384" width="9.00390625" style="1" customWidth="1"/>
  </cols>
  <sheetData>
    <row r="2" s="12" customFormat="1" ht="13.5">
      <c r="A2" s="12" t="s">
        <v>733</v>
      </c>
    </row>
    <row r="3" s="12" customFormat="1" ht="13.5"/>
    <row r="4" spans="1:5" s="12" customFormat="1" ht="13.5">
      <c r="A4" s="247" t="s">
        <v>734</v>
      </c>
      <c r="B4" s="247"/>
      <c r="C4" s="247"/>
      <c r="D4" s="247"/>
      <c r="E4" s="247"/>
    </row>
    <row r="5" s="12" customFormat="1" ht="13.5"/>
    <row r="6" spans="1:5" s="13" customFormat="1" ht="13.5">
      <c r="A6" s="10" t="s">
        <v>400</v>
      </c>
      <c r="B6" s="10" t="s">
        <v>401</v>
      </c>
      <c r="C6" s="10" t="s">
        <v>380</v>
      </c>
      <c r="D6" s="10" t="s">
        <v>667</v>
      </c>
      <c r="E6" s="37" t="s">
        <v>618</v>
      </c>
    </row>
    <row r="7" spans="1:5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27">
      <c r="A8" s="9">
        <v>1</v>
      </c>
      <c r="B8" s="9" t="s">
        <v>0</v>
      </c>
      <c r="C8" s="9"/>
      <c r="D8" s="124">
        <v>0</v>
      </c>
      <c r="E8" s="124">
        <v>0</v>
      </c>
    </row>
    <row r="9" spans="1:5" ht="27">
      <c r="A9" s="9">
        <v>2</v>
      </c>
      <c r="B9" s="9" t="s">
        <v>1</v>
      </c>
      <c r="C9" s="9"/>
      <c r="D9" s="124">
        <v>0</v>
      </c>
      <c r="E9" s="124">
        <v>0</v>
      </c>
    </row>
    <row r="10" spans="1:5" ht="27">
      <c r="A10" s="9">
        <v>3</v>
      </c>
      <c r="B10" s="9" t="s">
        <v>2</v>
      </c>
      <c r="C10" s="9"/>
      <c r="D10" s="37">
        <v>490</v>
      </c>
      <c r="E10" s="37">
        <v>47</v>
      </c>
    </row>
    <row r="11" spans="1:5" ht="13.5">
      <c r="A11" s="9">
        <v>4</v>
      </c>
      <c r="B11" s="9" t="s">
        <v>3</v>
      </c>
      <c r="C11" s="9"/>
      <c r="D11" s="124">
        <v>0</v>
      </c>
      <c r="E11" s="124">
        <v>0</v>
      </c>
    </row>
    <row r="12" spans="1:5" ht="40.5">
      <c r="A12" s="9">
        <v>5</v>
      </c>
      <c r="B12" s="9" t="s">
        <v>4</v>
      </c>
      <c r="C12" s="9"/>
      <c r="D12" s="124">
        <v>0</v>
      </c>
      <c r="E12" s="124">
        <v>0</v>
      </c>
    </row>
    <row r="13" spans="1:5" ht="27">
      <c r="A13" s="9">
        <v>6</v>
      </c>
      <c r="B13" s="9" t="s">
        <v>5</v>
      </c>
      <c r="C13" s="9"/>
      <c r="D13" s="124">
        <v>0</v>
      </c>
      <c r="E13" s="124">
        <v>0</v>
      </c>
    </row>
    <row r="14" spans="1:5" ht="27">
      <c r="A14" s="9">
        <v>7</v>
      </c>
      <c r="B14" s="9" t="s">
        <v>6</v>
      </c>
      <c r="C14" s="9"/>
      <c r="D14" s="37">
        <v>16624</v>
      </c>
      <c r="E14" s="37">
        <v>23828</v>
      </c>
    </row>
    <row r="15" spans="1:5" ht="13.5">
      <c r="A15" s="9">
        <v>8</v>
      </c>
      <c r="B15" s="9" t="s">
        <v>739</v>
      </c>
      <c r="C15" s="9"/>
      <c r="D15" s="37">
        <v>2536</v>
      </c>
      <c r="E15" s="37">
        <v>414</v>
      </c>
    </row>
    <row r="16" spans="1:5" ht="13.5">
      <c r="A16" s="9">
        <v>9</v>
      </c>
      <c r="B16" s="9" t="s">
        <v>7</v>
      </c>
      <c r="C16" s="9"/>
      <c r="D16" s="37">
        <v>-1436</v>
      </c>
      <c r="E16" s="37">
        <v>-5451</v>
      </c>
    </row>
    <row r="17" spans="1:5" ht="27">
      <c r="A17" s="9">
        <v>10</v>
      </c>
      <c r="B17" s="9" t="s">
        <v>8</v>
      </c>
      <c r="C17" s="9"/>
      <c r="D17" s="37">
        <v>18214</v>
      </c>
      <c r="E17" s="37">
        <v>19300</v>
      </c>
    </row>
    <row r="18" spans="1:5" ht="13.5">
      <c r="A18" s="12"/>
      <c r="B18" s="12"/>
      <c r="C18" s="12"/>
      <c r="D18" s="12"/>
      <c r="E18" s="12"/>
    </row>
    <row r="19" spans="1:5" s="187" customFormat="1" ht="62.25" customHeight="1">
      <c r="A19" s="248" t="s">
        <v>801</v>
      </c>
      <c r="B19" s="248"/>
      <c r="C19" s="248"/>
      <c r="D19" s="248"/>
      <c r="E19" s="248"/>
    </row>
    <row r="20" ht="13.5">
      <c r="A20" s="160"/>
    </row>
  </sheetData>
  <sheetProtection/>
  <mergeCells count="2">
    <mergeCell ref="A4:E4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5:I15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25390625" style="1" customWidth="1"/>
    <col min="4" max="4" width="12.625" style="1" customWidth="1"/>
    <col min="5" max="5" width="16.50390625" style="1" customWidth="1"/>
    <col min="6" max="6" width="14.00390625" style="1" customWidth="1"/>
    <col min="7" max="7" width="14.125" style="1" customWidth="1"/>
    <col min="8" max="9" width="10.125" style="1" customWidth="1"/>
    <col min="10" max="16384" width="9.00390625" style="1" customWidth="1"/>
  </cols>
  <sheetData>
    <row r="5" ht="13.5">
      <c r="A5" s="12" t="s">
        <v>735</v>
      </c>
    </row>
    <row r="7" spans="1:9" s="13" customFormat="1" ht="81">
      <c r="A7" s="10" t="s">
        <v>400</v>
      </c>
      <c r="B7" s="10" t="s">
        <v>532</v>
      </c>
      <c r="C7" s="10" t="s">
        <v>0</v>
      </c>
      <c r="D7" s="10" t="s">
        <v>9</v>
      </c>
      <c r="E7" s="10" t="s">
        <v>2</v>
      </c>
      <c r="F7" s="10" t="s">
        <v>10</v>
      </c>
      <c r="G7" s="10" t="s">
        <v>6</v>
      </c>
      <c r="H7" s="10" t="s">
        <v>562</v>
      </c>
      <c r="I7" s="10" t="s">
        <v>293</v>
      </c>
    </row>
    <row r="8" spans="1:9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3.5">
      <c r="A9" s="63">
        <v>1</v>
      </c>
      <c r="B9" s="9" t="s">
        <v>549</v>
      </c>
      <c r="C9" s="159">
        <v>0</v>
      </c>
      <c r="D9" s="159">
        <v>0</v>
      </c>
      <c r="E9" s="159">
        <v>0</v>
      </c>
      <c r="F9" s="159">
        <v>0</v>
      </c>
      <c r="G9" s="158">
        <v>-4589</v>
      </c>
      <c r="H9" s="158">
        <v>-862</v>
      </c>
      <c r="I9" s="158">
        <f>G9+H9</f>
        <v>-5451</v>
      </c>
    </row>
    <row r="10" spans="1:9" ht="27">
      <c r="A10" s="63">
        <v>2</v>
      </c>
      <c r="B10" s="9" t="s">
        <v>673</v>
      </c>
      <c r="C10" s="159">
        <v>0</v>
      </c>
      <c r="D10" s="159">
        <v>0</v>
      </c>
      <c r="E10" s="159">
        <v>0</v>
      </c>
      <c r="F10" s="159">
        <v>0</v>
      </c>
      <c r="G10" s="158">
        <v>4100</v>
      </c>
      <c r="H10" s="158">
        <v>-586</v>
      </c>
      <c r="I10" s="158">
        <f>G10+H10</f>
        <v>3514</v>
      </c>
    </row>
    <row r="11" spans="1:9" ht="13.5">
      <c r="A11" s="63">
        <v>3</v>
      </c>
      <c r="B11" s="9" t="s">
        <v>535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8">
        <v>25.98844</v>
      </c>
      <c r="I11" s="158">
        <f>G11+H11</f>
        <v>25.98844</v>
      </c>
    </row>
    <row r="12" spans="1:9" ht="13.5">
      <c r="A12" s="63">
        <v>4</v>
      </c>
      <c r="B12" s="9" t="s">
        <v>536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</row>
    <row r="13" spans="1:9" ht="13.5">
      <c r="A13" s="63">
        <v>5</v>
      </c>
      <c r="B13" s="9" t="s">
        <v>537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</row>
    <row r="14" spans="1:9" ht="13.5">
      <c r="A14" s="20">
        <v>6</v>
      </c>
      <c r="B14" s="9" t="s">
        <v>672</v>
      </c>
      <c r="C14" s="159">
        <v>0</v>
      </c>
      <c r="D14" s="159">
        <v>0</v>
      </c>
      <c r="E14" s="159">
        <v>0</v>
      </c>
      <c r="F14" s="159">
        <v>0</v>
      </c>
      <c r="G14" s="159">
        <v>476</v>
      </c>
      <c r="H14" s="158">
        <v>-1</v>
      </c>
      <c r="I14" s="158">
        <f>G14+H14</f>
        <v>475</v>
      </c>
    </row>
    <row r="15" spans="1:9" ht="27">
      <c r="A15" s="20">
        <v>7</v>
      </c>
      <c r="B15" s="9" t="s">
        <v>551</v>
      </c>
      <c r="C15" s="159">
        <v>0</v>
      </c>
      <c r="D15" s="159">
        <v>0</v>
      </c>
      <c r="E15" s="159">
        <v>0</v>
      </c>
      <c r="F15" s="159">
        <v>0</v>
      </c>
      <c r="G15" s="158">
        <v>-13</v>
      </c>
      <c r="H15" s="158">
        <v>-1423</v>
      </c>
      <c r="I15" s="158">
        <f>G15+H15</f>
        <v>-1436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5:I15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5.50390625" style="1" customWidth="1"/>
    <col min="4" max="4" width="12.625" style="1" customWidth="1"/>
    <col min="5" max="5" width="18.50390625" style="1" customWidth="1"/>
    <col min="6" max="6" width="12.625" style="1" customWidth="1"/>
    <col min="7" max="7" width="15.375" style="1" customWidth="1"/>
    <col min="8" max="8" width="10.625" style="1" customWidth="1"/>
    <col min="9" max="9" width="11.625" style="1" customWidth="1"/>
    <col min="10" max="16384" width="9.00390625" style="1" customWidth="1"/>
  </cols>
  <sheetData>
    <row r="5" ht="13.5">
      <c r="A5" s="12" t="s">
        <v>736</v>
      </c>
    </row>
    <row r="7" spans="1:9" s="13" customFormat="1" ht="81">
      <c r="A7" s="10" t="s">
        <v>400</v>
      </c>
      <c r="B7" s="10" t="s">
        <v>532</v>
      </c>
      <c r="C7" s="10" t="s">
        <v>0</v>
      </c>
      <c r="D7" s="10" t="s">
        <v>9</v>
      </c>
      <c r="E7" s="10" t="s">
        <v>2</v>
      </c>
      <c r="F7" s="10" t="s">
        <v>677</v>
      </c>
      <c r="G7" s="10" t="s">
        <v>6</v>
      </c>
      <c r="H7" s="10" t="s">
        <v>562</v>
      </c>
      <c r="I7" s="10" t="s">
        <v>293</v>
      </c>
    </row>
    <row r="8" spans="1:9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3.25" customHeight="1">
      <c r="A9" s="20">
        <v>1</v>
      </c>
      <c r="B9" s="9" t="s">
        <v>549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66">
        <v>-40</v>
      </c>
      <c r="I9" s="66">
        <v>-40</v>
      </c>
    </row>
    <row r="10" spans="1:9" ht="27">
      <c r="A10" s="20">
        <v>2</v>
      </c>
      <c r="B10" s="9" t="s">
        <v>673</v>
      </c>
      <c r="C10" s="124">
        <v>0</v>
      </c>
      <c r="D10" s="124">
        <v>0</v>
      </c>
      <c r="E10" s="124">
        <v>0</v>
      </c>
      <c r="F10" s="124">
        <v>0</v>
      </c>
      <c r="G10" s="66">
        <v>-4324</v>
      </c>
      <c r="H10" s="67">
        <v>-822</v>
      </c>
      <c r="I10" s="67">
        <v>-5146</v>
      </c>
    </row>
    <row r="11" spans="1:9" ht="17.25" customHeight="1">
      <c r="A11" s="20">
        <v>3</v>
      </c>
      <c r="B11" s="9" t="s">
        <v>535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5" t="s">
        <v>619</v>
      </c>
      <c r="I11" s="125" t="s">
        <v>619</v>
      </c>
    </row>
    <row r="12" spans="1:9" ht="17.25" customHeight="1">
      <c r="A12" s="20">
        <v>4</v>
      </c>
      <c r="B12" s="9" t="s">
        <v>536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ht="19.5" customHeight="1">
      <c r="A13" s="20">
        <v>5</v>
      </c>
      <c r="B13" s="9" t="s">
        <v>537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13.5">
      <c r="A14" s="20">
        <v>6</v>
      </c>
      <c r="B14" s="9" t="s">
        <v>672</v>
      </c>
      <c r="C14" s="124"/>
      <c r="D14" s="124">
        <v>0</v>
      </c>
      <c r="E14" s="124"/>
      <c r="F14" s="124"/>
      <c r="G14" s="67">
        <v>-265</v>
      </c>
      <c r="H14" s="124"/>
      <c r="I14" s="67">
        <v>-265</v>
      </c>
    </row>
    <row r="15" spans="1:9" ht="27">
      <c r="A15" s="20">
        <v>7</v>
      </c>
      <c r="B15" s="9" t="s">
        <v>551</v>
      </c>
      <c r="C15" s="124">
        <v>0</v>
      </c>
      <c r="D15" s="124">
        <v>0</v>
      </c>
      <c r="E15" s="124">
        <v>0</v>
      </c>
      <c r="F15" s="124">
        <v>0</v>
      </c>
      <c r="G15" s="66">
        <v>-4589</v>
      </c>
      <c r="H15" s="66">
        <v>-862</v>
      </c>
      <c r="I15" s="66">
        <v>-5451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5:I31"/>
  <sheetViews>
    <sheetView zoomScalePageLayoutView="0" workbookViewId="0" topLeftCell="A11">
      <selection activeCell="E31" sqref="E31"/>
    </sheetView>
  </sheetViews>
  <sheetFormatPr defaultColWidth="9.00390625" defaultRowHeight="13.5"/>
  <cols>
    <col min="1" max="1" width="5.875" style="2" customWidth="1"/>
    <col min="2" max="2" width="45.50390625" style="1" customWidth="1"/>
    <col min="3" max="3" width="15.875" style="1" customWidth="1"/>
    <col min="4" max="4" width="12.625" style="1" customWidth="1"/>
    <col min="5" max="5" width="17.125" style="1" customWidth="1"/>
    <col min="6" max="6" width="12.625" style="1" customWidth="1"/>
    <col min="7" max="7" width="15.375" style="1" customWidth="1"/>
    <col min="8" max="8" width="12.125" style="1" customWidth="1"/>
    <col min="9" max="9" width="11.125" style="1" customWidth="1"/>
    <col min="10" max="16384" width="9.00390625" style="1" customWidth="1"/>
  </cols>
  <sheetData>
    <row r="5" spans="1:6" ht="13.5">
      <c r="A5" s="249" t="s">
        <v>745</v>
      </c>
      <c r="B5" s="249"/>
      <c r="C5" s="249"/>
      <c r="D5" s="249"/>
      <c r="E5" s="249"/>
      <c r="F5" s="249"/>
    </row>
    <row r="7" spans="1:9" s="13" customFormat="1" ht="81">
      <c r="A7" s="19" t="s">
        <v>400</v>
      </c>
      <c r="B7" s="10" t="s">
        <v>401</v>
      </c>
      <c r="C7" s="10" t="s">
        <v>0</v>
      </c>
      <c r="D7" s="10" t="s">
        <v>9</v>
      </c>
      <c r="E7" s="10" t="s">
        <v>2</v>
      </c>
      <c r="F7" s="10" t="s">
        <v>10</v>
      </c>
      <c r="G7" s="10" t="s">
        <v>6</v>
      </c>
      <c r="H7" s="10" t="s">
        <v>562</v>
      </c>
      <c r="I7" s="10" t="s">
        <v>293</v>
      </c>
    </row>
    <row r="8" spans="1:9" s="5" customFormat="1" ht="13.5">
      <c r="A8" s="1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3.5">
      <c r="A9" s="11">
        <v>1</v>
      </c>
      <c r="B9" s="9" t="s">
        <v>11</v>
      </c>
      <c r="C9" s="124">
        <v>0</v>
      </c>
      <c r="D9" s="124">
        <v>0</v>
      </c>
      <c r="E9" s="9">
        <f>E14</f>
        <v>490</v>
      </c>
      <c r="F9" s="124">
        <v>0</v>
      </c>
      <c r="G9" s="9">
        <f>G10+G11</f>
        <v>16624</v>
      </c>
      <c r="H9" s="9">
        <f>SUM(H10:H14)</f>
        <v>1100</v>
      </c>
      <c r="I9" s="9">
        <f aca="true" t="shared" si="0" ref="I9:I29">SUM(C9:H9)</f>
        <v>18214</v>
      </c>
    </row>
    <row r="10" spans="1:9" ht="27">
      <c r="A10" s="11" t="s">
        <v>204</v>
      </c>
      <c r="B10" s="9" t="s">
        <v>12</v>
      </c>
      <c r="C10" s="124">
        <v>0</v>
      </c>
      <c r="D10" s="124">
        <v>0</v>
      </c>
      <c r="E10" s="124">
        <v>0</v>
      </c>
      <c r="F10" s="124">
        <v>0</v>
      </c>
      <c r="G10" s="9">
        <v>1322</v>
      </c>
      <c r="H10" s="9">
        <v>1003</v>
      </c>
      <c r="I10" s="9">
        <f t="shared" si="0"/>
        <v>2325</v>
      </c>
    </row>
    <row r="11" spans="1:9" ht="13.5">
      <c r="A11" s="11" t="s">
        <v>205</v>
      </c>
      <c r="B11" s="9" t="s">
        <v>13</v>
      </c>
      <c r="C11" s="124">
        <v>0</v>
      </c>
      <c r="D11" s="124">
        <v>0</v>
      </c>
      <c r="E11" s="124">
        <v>0</v>
      </c>
      <c r="F11" s="124">
        <v>0</v>
      </c>
      <c r="G11" s="9">
        <v>15302</v>
      </c>
      <c r="H11" s="124">
        <v>0</v>
      </c>
      <c r="I11" s="9">
        <f t="shared" si="0"/>
        <v>15302</v>
      </c>
    </row>
    <row r="12" spans="1:9" ht="13.5">
      <c r="A12" s="11" t="s">
        <v>305</v>
      </c>
      <c r="B12" s="9" t="s">
        <v>14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f t="shared" si="0"/>
        <v>0</v>
      </c>
    </row>
    <row r="13" spans="1:9" ht="13.5">
      <c r="A13" s="11" t="s">
        <v>306</v>
      </c>
      <c r="B13" s="9" t="s">
        <v>15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f t="shared" si="0"/>
        <v>0</v>
      </c>
    </row>
    <row r="14" spans="1:9" ht="13.5">
      <c r="A14" s="11" t="s">
        <v>307</v>
      </c>
      <c r="B14" s="9" t="s">
        <v>738</v>
      </c>
      <c r="C14" s="124">
        <v>0</v>
      </c>
      <c r="D14" s="124">
        <v>0</v>
      </c>
      <c r="E14" s="9">
        <v>490</v>
      </c>
      <c r="F14" s="124">
        <v>0</v>
      </c>
      <c r="G14" s="124">
        <v>0</v>
      </c>
      <c r="H14" s="9">
        <f>97</f>
        <v>97</v>
      </c>
      <c r="I14" s="9">
        <f t="shared" si="0"/>
        <v>587</v>
      </c>
    </row>
    <row r="15" spans="1:9" ht="27">
      <c r="A15" s="11">
        <v>2</v>
      </c>
      <c r="B15" s="9" t="s">
        <v>16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ht="27">
      <c r="A16" s="11">
        <v>3</v>
      </c>
      <c r="B16" s="9" t="s">
        <v>17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13.5">
      <c r="A17" s="11">
        <v>4</v>
      </c>
      <c r="B17" s="9" t="s">
        <v>18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13.5">
      <c r="A18" s="11" t="s">
        <v>177</v>
      </c>
      <c r="B18" s="9" t="s">
        <v>308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13.5">
      <c r="A19" s="11" t="s">
        <v>178</v>
      </c>
      <c r="B19" s="9" t="s">
        <v>309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</row>
    <row r="20" spans="1:9" ht="13.5">
      <c r="A20" s="11" t="s">
        <v>506</v>
      </c>
      <c r="B20" s="9" t="s">
        <v>310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27">
      <c r="A21" s="11" t="s">
        <v>507</v>
      </c>
      <c r="B21" s="9" t="s">
        <v>311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  <row r="22" spans="1:9" ht="27">
      <c r="A22" s="11" t="s">
        <v>508</v>
      </c>
      <c r="B22" s="9" t="s">
        <v>312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</row>
    <row r="23" spans="1:9" ht="27">
      <c r="A23" s="11">
        <v>5</v>
      </c>
      <c r="B23" s="9" t="s">
        <v>19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9">
        <f>SUM(H24:H28)</f>
        <v>1436</v>
      </c>
      <c r="I23" s="9">
        <f t="shared" si="0"/>
        <v>1436</v>
      </c>
    </row>
    <row r="24" spans="1:9" ht="13.5">
      <c r="A24" s="11" t="s">
        <v>179</v>
      </c>
      <c r="B24" s="9" t="s">
        <v>308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f t="shared" si="0"/>
        <v>0</v>
      </c>
    </row>
    <row r="25" spans="1:9" ht="13.5">
      <c r="A25" s="11" t="s">
        <v>180</v>
      </c>
      <c r="B25" s="9" t="s">
        <v>309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9">
        <v>1</v>
      </c>
      <c r="I25" s="9">
        <f t="shared" si="0"/>
        <v>1</v>
      </c>
    </row>
    <row r="26" spans="1:9" ht="13.5">
      <c r="A26" s="11" t="s">
        <v>355</v>
      </c>
      <c r="B26" s="9" t="s">
        <v>310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9">
        <v>4</v>
      </c>
      <c r="I26" s="9">
        <f t="shared" si="0"/>
        <v>4</v>
      </c>
    </row>
    <row r="27" spans="1:9" ht="27">
      <c r="A27" s="11" t="s">
        <v>356</v>
      </c>
      <c r="B27" s="9" t="s">
        <v>311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9">
        <v>18</v>
      </c>
      <c r="I27" s="9">
        <f t="shared" si="0"/>
        <v>18</v>
      </c>
    </row>
    <row r="28" spans="1:9" ht="27">
      <c r="A28" s="11" t="s">
        <v>357</v>
      </c>
      <c r="B28" s="9" t="s">
        <v>312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9">
        <v>1413</v>
      </c>
      <c r="I28" s="9">
        <f t="shared" si="0"/>
        <v>1413</v>
      </c>
    </row>
    <row r="29" spans="1:9" ht="13.5">
      <c r="A29" s="11">
        <v>6</v>
      </c>
      <c r="B29" s="9" t="s">
        <v>20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f t="shared" si="0"/>
        <v>0</v>
      </c>
    </row>
    <row r="30" spans="1:9" ht="13.5">
      <c r="A30" s="11">
        <v>7</v>
      </c>
      <c r="B30" s="9" t="s">
        <v>7</v>
      </c>
      <c r="C30" s="124">
        <v>0</v>
      </c>
      <c r="D30" s="124">
        <v>0</v>
      </c>
      <c r="E30" s="124">
        <v>0</v>
      </c>
      <c r="F30" s="124">
        <v>0</v>
      </c>
      <c r="G30" s="66">
        <v>-13</v>
      </c>
      <c r="H30" s="66">
        <v>-1423</v>
      </c>
      <c r="I30" s="66">
        <f>SUM(C30:H30)</f>
        <v>-1436</v>
      </c>
    </row>
    <row r="31" spans="1:9" ht="27">
      <c r="A31" s="11">
        <v>8</v>
      </c>
      <c r="B31" s="9" t="s">
        <v>21</v>
      </c>
      <c r="C31" s="124">
        <v>0</v>
      </c>
      <c r="D31" s="124">
        <v>0</v>
      </c>
      <c r="E31" s="9">
        <f>E29+E23+E17+E16+E15+E9-E30</f>
        <v>490</v>
      </c>
      <c r="F31" s="124">
        <v>0</v>
      </c>
      <c r="G31" s="9">
        <f>G29+G23+G17+G16+G15+G9+G30</f>
        <v>16611</v>
      </c>
      <c r="H31" s="9">
        <f>H29+H23+H17+H16+H15+H9+H30</f>
        <v>1113</v>
      </c>
      <c r="I31" s="9">
        <f>SUM(C31:H31)</f>
        <v>18214</v>
      </c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5:J31"/>
  <sheetViews>
    <sheetView zoomScalePageLayoutView="0" workbookViewId="0" topLeftCell="A1">
      <selection activeCell="A1" sqref="A1:IV3"/>
    </sheetView>
  </sheetViews>
  <sheetFormatPr defaultColWidth="9.00390625" defaultRowHeight="13.5"/>
  <cols>
    <col min="1" max="1" width="5.875" style="2" customWidth="1"/>
    <col min="2" max="2" width="48.25390625" style="1" customWidth="1"/>
    <col min="3" max="3" width="16.25390625" style="1" customWidth="1"/>
    <col min="4" max="4" width="12.625" style="1" customWidth="1"/>
    <col min="5" max="5" width="15.375" style="1" customWidth="1"/>
    <col min="6" max="6" width="12.625" style="1" customWidth="1"/>
    <col min="7" max="7" width="13.75390625" style="1" customWidth="1"/>
    <col min="8" max="8" width="10.75390625" style="1" customWidth="1"/>
    <col min="9" max="9" width="11.25390625" style="1" customWidth="1"/>
    <col min="10" max="16384" width="9.00390625" style="1" customWidth="1"/>
  </cols>
  <sheetData>
    <row r="5" spans="1:6" ht="13.5">
      <c r="A5" s="249" t="s">
        <v>746</v>
      </c>
      <c r="B5" s="249"/>
      <c r="C5" s="249"/>
      <c r="D5" s="249"/>
      <c r="E5" s="249"/>
      <c r="F5" s="249"/>
    </row>
    <row r="7" spans="1:9" s="13" customFormat="1" ht="67.5">
      <c r="A7" s="126" t="s">
        <v>400</v>
      </c>
      <c r="B7" s="73" t="s">
        <v>401</v>
      </c>
      <c r="C7" s="73" t="s">
        <v>0</v>
      </c>
      <c r="D7" s="73" t="s">
        <v>9</v>
      </c>
      <c r="E7" s="73" t="s">
        <v>2</v>
      </c>
      <c r="F7" s="73" t="s">
        <v>10</v>
      </c>
      <c r="G7" s="73" t="s">
        <v>6</v>
      </c>
      <c r="H7" s="73" t="s">
        <v>562</v>
      </c>
      <c r="I7" s="73" t="s">
        <v>293</v>
      </c>
    </row>
    <row r="8" spans="1:9" s="5" customFormat="1" ht="13.5">
      <c r="A8" s="14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3.5">
      <c r="A9" s="21">
        <v>1</v>
      </c>
      <c r="B9" s="9" t="s">
        <v>11</v>
      </c>
      <c r="C9" s="82" t="s">
        <v>623</v>
      </c>
      <c r="D9" s="82" t="s">
        <v>623</v>
      </c>
      <c r="E9" s="82">
        <v>47</v>
      </c>
      <c r="F9" s="82" t="s">
        <v>623</v>
      </c>
      <c r="G9" s="82">
        <v>23828</v>
      </c>
      <c r="H9" s="82">
        <v>14</v>
      </c>
      <c r="I9" s="66">
        <v>23889</v>
      </c>
    </row>
    <row r="10" spans="1:9" ht="27">
      <c r="A10" s="21" t="s">
        <v>204</v>
      </c>
      <c r="B10" s="9" t="s">
        <v>12</v>
      </c>
      <c r="C10" s="82" t="s">
        <v>623</v>
      </c>
      <c r="D10" s="82" t="s">
        <v>623</v>
      </c>
      <c r="E10" s="82" t="s">
        <v>623</v>
      </c>
      <c r="F10" s="82" t="s">
        <v>623</v>
      </c>
      <c r="G10" s="82" t="s">
        <v>623</v>
      </c>
      <c r="H10" s="82" t="s">
        <v>623</v>
      </c>
      <c r="I10" s="82" t="s">
        <v>623</v>
      </c>
    </row>
    <row r="11" spans="1:9" ht="13.5">
      <c r="A11" s="21" t="s">
        <v>205</v>
      </c>
      <c r="B11" s="9" t="s">
        <v>13</v>
      </c>
      <c r="C11" s="82" t="s">
        <v>623</v>
      </c>
      <c r="D11" s="82" t="s">
        <v>623</v>
      </c>
      <c r="E11" s="82" t="s">
        <v>623</v>
      </c>
      <c r="F11" s="82" t="s">
        <v>623</v>
      </c>
      <c r="G11" s="82">
        <v>23828</v>
      </c>
      <c r="H11" s="82" t="s">
        <v>623</v>
      </c>
      <c r="I11" s="66">
        <v>23828</v>
      </c>
    </row>
    <row r="12" spans="1:9" ht="13.5">
      <c r="A12" s="21" t="s">
        <v>305</v>
      </c>
      <c r="B12" s="9" t="s">
        <v>14</v>
      </c>
      <c r="C12" s="82" t="s">
        <v>623</v>
      </c>
      <c r="D12" s="82" t="s">
        <v>623</v>
      </c>
      <c r="E12" s="82" t="s">
        <v>623</v>
      </c>
      <c r="F12" s="82" t="s">
        <v>623</v>
      </c>
      <c r="G12" s="82" t="s">
        <v>623</v>
      </c>
      <c r="H12" s="82" t="s">
        <v>623</v>
      </c>
      <c r="I12" s="82" t="s">
        <v>623</v>
      </c>
    </row>
    <row r="13" spans="1:9" ht="13.5">
      <c r="A13" s="21" t="s">
        <v>306</v>
      </c>
      <c r="B13" s="9" t="s">
        <v>15</v>
      </c>
      <c r="C13" s="82" t="s">
        <v>623</v>
      </c>
      <c r="D13" s="82" t="s">
        <v>623</v>
      </c>
      <c r="E13" s="82" t="s">
        <v>623</v>
      </c>
      <c r="F13" s="82" t="s">
        <v>623</v>
      </c>
      <c r="G13" s="82" t="s">
        <v>623</v>
      </c>
      <c r="H13" s="82" t="s">
        <v>623</v>
      </c>
      <c r="I13" s="82" t="s">
        <v>623</v>
      </c>
    </row>
    <row r="14" spans="1:9" ht="13.5">
      <c r="A14" s="11" t="s">
        <v>307</v>
      </c>
      <c r="B14" s="9" t="s">
        <v>738</v>
      </c>
      <c r="C14" s="82" t="s">
        <v>623</v>
      </c>
      <c r="D14" s="82" t="s">
        <v>623</v>
      </c>
      <c r="E14" s="82">
        <v>47</v>
      </c>
      <c r="F14" s="82" t="s">
        <v>623</v>
      </c>
      <c r="G14" s="82" t="s">
        <v>623</v>
      </c>
      <c r="H14" s="82">
        <v>14</v>
      </c>
      <c r="I14" s="82">
        <v>61</v>
      </c>
    </row>
    <row r="15" spans="1:9" ht="27">
      <c r="A15" s="21">
        <v>2</v>
      </c>
      <c r="B15" s="9" t="s">
        <v>16</v>
      </c>
      <c r="C15" s="82" t="s">
        <v>623</v>
      </c>
      <c r="D15" s="82" t="s">
        <v>623</v>
      </c>
      <c r="E15" s="82" t="s">
        <v>623</v>
      </c>
      <c r="F15" s="82" t="s">
        <v>623</v>
      </c>
      <c r="G15" s="82" t="s">
        <v>623</v>
      </c>
      <c r="H15" s="82" t="s">
        <v>623</v>
      </c>
      <c r="I15" s="82" t="s">
        <v>623</v>
      </c>
    </row>
    <row r="16" spans="1:9" ht="27">
      <c r="A16" s="21">
        <v>3</v>
      </c>
      <c r="B16" s="9" t="s">
        <v>17</v>
      </c>
      <c r="C16" s="82" t="s">
        <v>623</v>
      </c>
      <c r="D16" s="82" t="s">
        <v>623</v>
      </c>
      <c r="E16" s="82">
        <v>47</v>
      </c>
      <c r="F16" s="82" t="s">
        <v>623</v>
      </c>
      <c r="G16" s="82">
        <v>23828</v>
      </c>
      <c r="H16" s="82">
        <v>14</v>
      </c>
      <c r="I16" s="66">
        <v>23889</v>
      </c>
    </row>
    <row r="17" spans="1:9" ht="13.5">
      <c r="A17" s="21">
        <v>4</v>
      </c>
      <c r="B17" s="9" t="s">
        <v>18</v>
      </c>
      <c r="C17" s="82" t="s">
        <v>623</v>
      </c>
      <c r="D17" s="82" t="s">
        <v>623</v>
      </c>
      <c r="E17" s="82" t="s">
        <v>623</v>
      </c>
      <c r="F17" s="82" t="s">
        <v>623</v>
      </c>
      <c r="G17" s="82" t="s">
        <v>623</v>
      </c>
      <c r="H17" s="82" t="s">
        <v>623</v>
      </c>
      <c r="I17" s="82" t="s">
        <v>623</v>
      </c>
    </row>
    <row r="18" spans="1:9" ht="13.5">
      <c r="A18" s="21" t="s">
        <v>177</v>
      </c>
      <c r="B18" s="9" t="s">
        <v>308</v>
      </c>
      <c r="C18" s="82" t="s">
        <v>623</v>
      </c>
      <c r="D18" s="82" t="s">
        <v>623</v>
      </c>
      <c r="E18" s="82" t="s">
        <v>623</v>
      </c>
      <c r="F18" s="82" t="s">
        <v>623</v>
      </c>
      <c r="G18" s="82" t="s">
        <v>623</v>
      </c>
      <c r="H18" s="82" t="s">
        <v>623</v>
      </c>
      <c r="I18" s="82" t="s">
        <v>623</v>
      </c>
    </row>
    <row r="19" spans="1:9" ht="13.5">
      <c r="A19" s="21" t="s">
        <v>178</v>
      </c>
      <c r="B19" s="9" t="s">
        <v>309</v>
      </c>
      <c r="C19" s="82" t="s">
        <v>623</v>
      </c>
      <c r="D19" s="82" t="s">
        <v>623</v>
      </c>
      <c r="E19" s="82" t="s">
        <v>623</v>
      </c>
      <c r="F19" s="82" t="s">
        <v>623</v>
      </c>
      <c r="G19" s="82" t="s">
        <v>623</v>
      </c>
      <c r="H19" s="82" t="s">
        <v>623</v>
      </c>
      <c r="I19" s="82" t="s">
        <v>623</v>
      </c>
    </row>
    <row r="20" spans="1:9" ht="13.5">
      <c r="A20" s="21" t="s">
        <v>506</v>
      </c>
      <c r="B20" s="9" t="s">
        <v>310</v>
      </c>
      <c r="C20" s="82" t="s">
        <v>623</v>
      </c>
      <c r="D20" s="82" t="s">
        <v>623</v>
      </c>
      <c r="E20" s="82" t="s">
        <v>623</v>
      </c>
      <c r="F20" s="82" t="s">
        <v>623</v>
      </c>
      <c r="G20" s="82" t="s">
        <v>623</v>
      </c>
      <c r="H20" s="82" t="s">
        <v>623</v>
      </c>
      <c r="I20" s="82" t="s">
        <v>623</v>
      </c>
    </row>
    <row r="21" spans="1:9" ht="13.5">
      <c r="A21" s="21" t="s">
        <v>507</v>
      </c>
      <c r="B21" s="9" t="s">
        <v>311</v>
      </c>
      <c r="C21" s="82" t="s">
        <v>623</v>
      </c>
      <c r="D21" s="82" t="s">
        <v>623</v>
      </c>
      <c r="E21" s="82" t="s">
        <v>623</v>
      </c>
      <c r="F21" s="82" t="s">
        <v>623</v>
      </c>
      <c r="G21" s="82" t="s">
        <v>623</v>
      </c>
      <c r="H21" s="82" t="s">
        <v>623</v>
      </c>
      <c r="I21" s="82" t="s">
        <v>623</v>
      </c>
    </row>
    <row r="22" spans="1:9" ht="13.5">
      <c r="A22" s="21" t="s">
        <v>508</v>
      </c>
      <c r="B22" s="9" t="s">
        <v>312</v>
      </c>
      <c r="C22" s="82" t="s">
        <v>623</v>
      </c>
      <c r="D22" s="82" t="s">
        <v>623</v>
      </c>
      <c r="E22" s="82" t="s">
        <v>623</v>
      </c>
      <c r="F22" s="82" t="s">
        <v>623</v>
      </c>
      <c r="G22" s="82" t="s">
        <v>623</v>
      </c>
      <c r="H22" s="82" t="s">
        <v>623</v>
      </c>
      <c r="I22" s="82" t="s">
        <v>623</v>
      </c>
    </row>
    <row r="23" spans="1:9" ht="27">
      <c r="A23" s="21">
        <v>5</v>
      </c>
      <c r="B23" s="9" t="s">
        <v>19</v>
      </c>
      <c r="C23" s="82" t="s">
        <v>623</v>
      </c>
      <c r="D23" s="82" t="s">
        <v>623</v>
      </c>
      <c r="E23" s="82" t="s">
        <v>623</v>
      </c>
      <c r="F23" s="82" t="s">
        <v>623</v>
      </c>
      <c r="G23" s="82" t="s">
        <v>623</v>
      </c>
      <c r="H23" s="82">
        <v>862</v>
      </c>
      <c r="I23" s="82">
        <v>862</v>
      </c>
    </row>
    <row r="24" spans="1:9" ht="13.5">
      <c r="A24" s="21" t="s">
        <v>179</v>
      </c>
      <c r="B24" s="9" t="s">
        <v>308</v>
      </c>
      <c r="C24" s="82" t="s">
        <v>623</v>
      </c>
      <c r="D24" s="82" t="s">
        <v>623</v>
      </c>
      <c r="E24" s="82" t="s">
        <v>623</v>
      </c>
      <c r="F24" s="82" t="s">
        <v>623</v>
      </c>
      <c r="G24" s="82" t="s">
        <v>623</v>
      </c>
      <c r="H24" s="82" t="s">
        <v>623</v>
      </c>
      <c r="I24" s="82" t="s">
        <v>623</v>
      </c>
    </row>
    <row r="25" spans="1:9" ht="13.5">
      <c r="A25" s="21" t="s">
        <v>180</v>
      </c>
      <c r="B25" s="9" t="s">
        <v>309</v>
      </c>
      <c r="C25" s="82" t="s">
        <v>623</v>
      </c>
      <c r="D25" s="82" t="s">
        <v>623</v>
      </c>
      <c r="E25" s="82" t="s">
        <v>623</v>
      </c>
      <c r="F25" s="82" t="s">
        <v>623</v>
      </c>
      <c r="G25" s="82" t="s">
        <v>623</v>
      </c>
      <c r="H25" s="82" t="s">
        <v>623</v>
      </c>
      <c r="I25" s="82" t="s">
        <v>623</v>
      </c>
    </row>
    <row r="26" spans="1:9" ht="13.5">
      <c r="A26" s="21" t="s">
        <v>355</v>
      </c>
      <c r="B26" s="9" t="s">
        <v>310</v>
      </c>
      <c r="C26" s="82" t="s">
        <v>623</v>
      </c>
      <c r="D26" s="82" t="s">
        <v>623</v>
      </c>
      <c r="E26" s="82" t="s">
        <v>623</v>
      </c>
      <c r="F26" s="82" t="s">
        <v>623</v>
      </c>
      <c r="G26" s="82" t="s">
        <v>623</v>
      </c>
      <c r="H26" s="82" t="s">
        <v>623</v>
      </c>
      <c r="I26" s="82" t="s">
        <v>623</v>
      </c>
    </row>
    <row r="27" spans="1:9" ht="13.5">
      <c r="A27" s="21" t="s">
        <v>356</v>
      </c>
      <c r="B27" s="9" t="s">
        <v>311</v>
      </c>
      <c r="C27" s="82" t="s">
        <v>623</v>
      </c>
      <c r="D27" s="82" t="s">
        <v>623</v>
      </c>
      <c r="E27" s="82" t="s">
        <v>623</v>
      </c>
      <c r="F27" s="82" t="s">
        <v>623</v>
      </c>
      <c r="G27" s="82" t="s">
        <v>623</v>
      </c>
      <c r="H27" s="82" t="s">
        <v>623</v>
      </c>
      <c r="I27" s="82" t="s">
        <v>623</v>
      </c>
    </row>
    <row r="28" spans="1:9" ht="13.5">
      <c r="A28" s="21" t="s">
        <v>357</v>
      </c>
      <c r="B28" s="9" t="s">
        <v>312</v>
      </c>
      <c r="C28" s="82" t="s">
        <v>623</v>
      </c>
      <c r="D28" s="82" t="s">
        <v>623</v>
      </c>
      <c r="E28" s="82" t="s">
        <v>623</v>
      </c>
      <c r="F28" s="82" t="s">
        <v>623</v>
      </c>
      <c r="G28" s="82" t="s">
        <v>623</v>
      </c>
      <c r="H28" s="82">
        <v>862</v>
      </c>
      <c r="I28" s="82">
        <v>862</v>
      </c>
    </row>
    <row r="29" spans="1:9" ht="13.5">
      <c r="A29" s="21">
        <v>6</v>
      </c>
      <c r="B29" s="9" t="s">
        <v>20</v>
      </c>
      <c r="C29" s="82" t="s">
        <v>623</v>
      </c>
      <c r="D29" s="82" t="s">
        <v>623</v>
      </c>
      <c r="E29" s="82" t="s">
        <v>623</v>
      </c>
      <c r="F29" s="82" t="s">
        <v>623</v>
      </c>
      <c r="G29" s="82" t="s">
        <v>623</v>
      </c>
      <c r="H29" s="82" t="s">
        <v>623</v>
      </c>
      <c r="I29" s="82" t="s">
        <v>623</v>
      </c>
    </row>
    <row r="30" spans="1:9" ht="13.5">
      <c r="A30" s="21">
        <v>7</v>
      </c>
      <c r="B30" s="9" t="s">
        <v>7</v>
      </c>
      <c r="C30" s="82" t="s">
        <v>623</v>
      </c>
      <c r="D30" s="82" t="s">
        <v>623</v>
      </c>
      <c r="E30" s="82" t="s">
        <v>623</v>
      </c>
      <c r="F30" s="82" t="s">
        <v>623</v>
      </c>
      <c r="G30" s="82">
        <v>-4589</v>
      </c>
      <c r="H30" s="82">
        <v>-862</v>
      </c>
      <c r="I30" s="82">
        <v>-5451</v>
      </c>
    </row>
    <row r="31" spans="1:10" ht="27">
      <c r="A31" s="21">
        <v>8</v>
      </c>
      <c r="B31" s="9" t="s">
        <v>21</v>
      </c>
      <c r="C31" s="82" t="s">
        <v>623</v>
      </c>
      <c r="D31" s="82" t="s">
        <v>623</v>
      </c>
      <c r="E31" s="82">
        <v>47</v>
      </c>
      <c r="F31" s="82" t="s">
        <v>623</v>
      </c>
      <c r="G31" s="82">
        <v>19239</v>
      </c>
      <c r="H31" s="82">
        <v>14</v>
      </c>
      <c r="I31" s="82">
        <v>19300</v>
      </c>
      <c r="J31" s="83" t="s">
        <v>619</v>
      </c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E1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5.875" style="1" customWidth="1"/>
    <col min="2" max="2" width="40.625" style="1" customWidth="1"/>
    <col min="3" max="3" width="12.75390625" style="1" customWidth="1"/>
    <col min="4" max="4" width="14.00390625" style="1" customWidth="1"/>
    <col min="5" max="5" width="12.625" style="1" customWidth="1"/>
    <col min="6" max="16384" width="9.00390625" style="1" customWidth="1"/>
  </cols>
  <sheetData>
    <row r="1" ht="18" customHeight="1"/>
    <row r="3" ht="13.5">
      <c r="A3" s="12" t="s">
        <v>747</v>
      </c>
    </row>
    <row r="5" spans="1:5" s="13" customFormat="1" ht="13.5">
      <c r="A5" s="10" t="s">
        <v>400</v>
      </c>
      <c r="B5" s="10" t="s">
        <v>401</v>
      </c>
      <c r="C5" s="10" t="s">
        <v>210</v>
      </c>
      <c r="D5" s="10" t="s">
        <v>667</v>
      </c>
      <c r="E5" s="37" t="s">
        <v>618</v>
      </c>
    </row>
    <row r="6" spans="1:5" s="5" customFormat="1" ht="13.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27">
      <c r="A7" s="63">
        <v>1</v>
      </c>
      <c r="B7" s="9" t="s">
        <v>22</v>
      </c>
      <c r="C7" s="9"/>
      <c r="D7" s="9">
        <v>158</v>
      </c>
      <c r="E7" s="106">
        <v>30</v>
      </c>
    </row>
    <row r="8" spans="1:5" ht="13.5">
      <c r="A8" s="63">
        <v>2</v>
      </c>
      <c r="B8" s="9" t="s">
        <v>23</v>
      </c>
      <c r="C8" s="9"/>
      <c r="D8" s="9">
        <v>89</v>
      </c>
      <c r="E8" s="106">
        <v>32</v>
      </c>
    </row>
    <row r="9" spans="1:5" ht="13.5">
      <c r="A9" s="63">
        <v>3</v>
      </c>
      <c r="B9" s="9" t="s">
        <v>24</v>
      </c>
      <c r="C9" s="9"/>
      <c r="D9" s="105">
        <v>0</v>
      </c>
      <c r="E9" s="105">
        <v>0</v>
      </c>
    </row>
    <row r="10" spans="1:5" ht="27">
      <c r="A10" s="63">
        <v>4</v>
      </c>
      <c r="B10" s="9" t="s">
        <v>25</v>
      </c>
      <c r="C10" s="9"/>
      <c r="D10" s="105">
        <v>0</v>
      </c>
      <c r="E10" s="105">
        <v>0</v>
      </c>
    </row>
    <row r="11" spans="1:5" ht="13.5">
      <c r="A11" s="63">
        <v>5</v>
      </c>
      <c r="B11" s="9" t="s">
        <v>375</v>
      </c>
      <c r="C11" s="9"/>
      <c r="D11" s="105">
        <v>0</v>
      </c>
      <c r="E11" s="106">
        <v>174</v>
      </c>
    </row>
    <row r="12" spans="1:5" ht="13.5">
      <c r="A12" s="63">
        <v>6</v>
      </c>
      <c r="B12" s="9" t="s">
        <v>26</v>
      </c>
      <c r="C12" s="9"/>
      <c r="D12" s="99">
        <v>-51</v>
      </c>
      <c r="E12" s="105">
        <v>0</v>
      </c>
    </row>
    <row r="13" spans="1:5" ht="27">
      <c r="A13" s="63">
        <v>7</v>
      </c>
      <c r="B13" s="9" t="s">
        <v>27</v>
      </c>
      <c r="C13" s="9"/>
      <c r="D13" s="99">
        <v>195.7563</v>
      </c>
      <c r="E13" s="106">
        <v>236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1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5.875" style="2" customWidth="1"/>
    <col min="2" max="2" width="42.625" style="1" customWidth="1"/>
    <col min="3" max="3" width="10.375" style="1" customWidth="1"/>
    <col min="4" max="5" width="12.625" style="1" customWidth="1"/>
    <col min="6" max="16384" width="9.00390625" style="1" customWidth="1"/>
  </cols>
  <sheetData>
    <row r="2" s="12" customFormat="1" ht="13.5">
      <c r="A2" s="22" t="s">
        <v>748</v>
      </c>
    </row>
    <row r="3" s="12" customFormat="1" ht="13.5">
      <c r="A3" s="22"/>
    </row>
    <row r="4" spans="1:4" s="13" customFormat="1" ht="13.5">
      <c r="A4" s="19" t="s">
        <v>400</v>
      </c>
      <c r="B4" s="10" t="s">
        <v>401</v>
      </c>
      <c r="C4" s="10" t="s">
        <v>667</v>
      </c>
      <c r="D4" s="37" t="s">
        <v>618</v>
      </c>
    </row>
    <row r="5" spans="1:4" s="5" customFormat="1" ht="13.5">
      <c r="A5" s="19">
        <v>1</v>
      </c>
      <c r="B5" s="10">
        <v>2</v>
      </c>
      <c r="C5" s="10">
        <v>3</v>
      </c>
      <c r="D5" s="10">
        <v>4</v>
      </c>
    </row>
    <row r="6" spans="1:4" ht="27">
      <c r="A6" s="11">
        <v>1</v>
      </c>
      <c r="B6" s="9" t="s">
        <v>33</v>
      </c>
      <c r="C6" s="99">
        <v>976.43012</v>
      </c>
      <c r="D6" s="106">
        <v>208865.96816</v>
      </c>
    </row>
    <row r="7" spans="1:4" ht="13.5">
      <c r="A7" s="11">
        <v>2</v>
      </c>
      <c r="B7" s="9" t="s">
        <v>34</v>
      </c>
      <c r="C7" s="105">
        <v>0</v>
      </c>
      <c r="D7" s="105">
        <v>0</v>
      </c>
    </row>
    <row r="8" spans="1:4" ht="13.5">
      <c r="A8" s="11" t="s">
        <v>206</v>
      </c>
      <c r="B8" s="9" t="s">
        <v>514</v>
      </c>
      <c r="C8" s="105">
        <v>0</v>
      </c>
      <c r="D8" s="105">
        <v>0</v>
      </c>
    </row>
    <row r="9" spans="1:4" ht="13.5">
      <c r="A9" s="11" t="s">
        <v>207</v>
      </c>
      <c r="B9" s="9" t="s">
        <v>515</v>
      </c>
      <c r="C9" s="105">
        <v>0</v>
      </c>
      <c r="D9" s="105">
        <v>0</v>
      </c>
    </row>
    <row r="10" spans="1:4" ht="27">
      <c r="A10" s="11">
        <v>3</v>
      </c>
      <c r="B10" s="9" t="s">
        <v>35</v>
      </c>
      <c r="C10" s="105">
        <v>0</v>
      </c>
      <c r="D10" s="105">
        <v>0</v>
      </c>
    </row>
    <row r="11" spans="1:4" ht="13.5">
      <c r="A11" s="11">
        <v>4</v>
      </c>
      <c r="B11" s="9" t="s">
        <v>36</v>
      </c>
      <c r="C11" s="99">
        <v>354337.47655</v>
      </c>
      <c r="D11" s="106">
        <v>367353.36302</v>
      </c>
    </row>
    <row r="12" spans="1:4" ht="13.5">
      <c r="A12" s="11" t="s">
        <v>177</v>
      </c>
      <c r="B12" s="9" t="s">
        <v>514</v>
      </c>
      <c r="C12" s="105">
        <v>0</v>
      </c>
      <c r="D12" s="105">
        <v>0</v>
      </c>
    </row>
    <row r="13" spans="1:4" ht="13.5">
      <c r="A13" s="11" t="s">
        <v>178</v>
      </c>
      <c r="B13" s="9" t="s">
        <v>515</v>
      </c>
      <c r="C13" s="99">
        <v>354337.47655</v>
      </c>
      <c r="D13" s="106">
        <v>367353.36302</v>
      </c>
    </row>
    <row r="14" spans="1:4" ht="13.5">
      <c r="A14" s="11">
        <v>5</v>
      </c>
      <c r="B14" s="9" t="s">
        <v>37</v>
      </c>
      <c r="C14" s="105">
        <v>0</v>
      </c>
      <c r="D14" s="105">
        <v>0</v>
      </c>
    </row>
    <row r="15" spans="1:4" ht="13.5">
      <c r="A15" s="11">
        <v>6</v>
      </c>
      <c r="B15" s="9" t="s">
        <v>38</v>
      </c>
      <c r="C15" s="99">
        <v>355313.90667</v>
      </c>
      <c r="D15" s="106">
        <v>576219.33118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18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0.375" style="1" customWidth="1"/>
    <col min="4" max="4" width="13.25390625" style="1" customWidth="1"/>
    <col min="5" max="5" width="12.625" style="1" customWidth="1"/>
    <col min="6" max="16384" width="9.00390625" style="1" customWidth="1"/>
  </cols>
  <sheetData>
    <row r="2" s="12" customFormat="1" ht="13.5">
      <c r="A2" s="12" t="s">
        <v>749</v>
      </c>
    </row>
    <row r="3" s="12" customFormat="1" ht="13.5"/>
    <row r="4" s="12" customFormat="1" ht="13.5">
      <c r="A4" s="12" t="s">
        <v>750</v>
      </c>
    </row>
    <row r="6" spans="1:4" s="13" customFormat="1" ht="39.75" customHeight="1">
      <c r="A6" s="10" t="s">
        <v>400</v>
      </c>
      <c r="B6" s="10" t="s">
        <v>401</v>
      </c>
      <c r="C6" s="16" t="s">
        <v>667</v>
      </c>
      <c r="D6" s="38" t="s">
        <v>618</v>
      </c>
    </row>
    <row r="7" spans="1:4" s="5" customFormat="1" ht="13.5">
      <c r="A7" s="10">
        <v>1</v>
      </c>
      <c r="B7" s="10">
        <v>2</v>
      </c>
      <c r="C7" s="10">
        <v>3</v>
      </c>
      <c r="D7" s="10">
        <v>4</v>
      </c>
    </row>
    <row r="8" spans="1:4" ht="13.5">
      <c r="A8" s="69">
        <v>1</v>
      </c>
      <c r="B8" s="9" t="s">
        <v>39</v>
      </c>
      <c r="C8" s="99">
        <v>77</v>
      </c>
      <c r="D8" s="105">
        <v>0</v>
      </c>
    </row>
    <row r="9" spans="1:4" ht="13.5">
      <c r="A9" s="69" t="s">
        <v>204</v>
      </c>
      <c r="B9" s="9" t="s">
        <v>40</v>
      </c>
      <c r="C9" s="99">
        <v>77</v>
      </c>
      <c r="D9" s="105">
        <v>0</v>
      </c>
    </row>
    <row r="10" spans="1:4" ht="13.5">
      <c r="A10" s="69" t="s">
        <v>205</v>
      </c>
      <c r="B10" s="9" t="s">
        <v>41</v>
      </c>
      <c r="C10" s="105">
        <v>0</v>
      </c>
      <c r="D10" s="105">
        <v>0</v>
      </c>
    </row>
    <row r="11" spans="1:4" ht="13.5">
      <c r="A11" s="69">
        <v>2</v>
      </c>
      <c r="B11" s="9" t="s">
        <v>42</v>
      </c>
      <c r="C11" s="99">
        <v>36734</v>
      </c>
      <c r="D11" s="106">
        <v>5431</v>
      </c>
    </row>
    <row r="12" spans="1:4" ht="13.5">
      <c r="A12" s="69" t="s">
        <v>206</v>
      </c>
      <c r="B12" s="9" t="s">
        <v>40</v>
      </c>
      <c r="C12" s="99">
        <v>20872</v>
      </c>
      <c r="D12" s="106">
        <v>3334</v>
      </c>
    </row>
    <row r="13" spans="1:4" ht="13.5">
      <c r="A13" s="69" t="s">
        <v>207</v>
      </c>
      <c r="B13" s="9" t="s">
        <v>41</v>
      </c>
      <c r="C13" s="99">
        <v>15862</v>
      </c>
      <c r="D13" s="106">
        <v>2097</v>
      </c>
    </row>
    <row r="14" spans="1:4" ht="13.5">
      <c r="A14" s="69">
        <v>3</v>
      </c>
      <c r="B14" s="9" t="s">
        <v>43</v>
      </c>
      <c r="C14" s="99">
        <v>240650</v>
      </c>
      <c r="D14" s="106">
        <v>175382</v>
      </c>
    </row>
    <row r="15" spans="1:4" ht="13.5">
      <c r="A15" s="69" t="s">
        <v>518</v>
      </c>
      <c r="B15" s="9" t="s">
        <v>40</v>
      </c>
      <c r="C15" s="99">
        <v>17228</v>
      </c>
      <c r="D15" s="106">
        <v>3507</v>
      </c>
    </row>
    <row r="16" spans="1:4" ht="13.5">
      <c r="A16" s="69" t="s">
        <v>519</v>
      </c>
      <c r="B16" s="9" t="s">
        <v>41</v>
      </c>
      <c r="C16" s="99">
        <v>223422</v>
      </c>
      <c r="D16" s="106">
        <v>171874.92556</v>
      </c>
    </row>
    <row r="17" spans="1:4" ht="13.5">
      <c r="A17" s="69">
        <v>4</v>
      </c>
      <c r="B17" s="9" t="s">
        <v>44</v>
      </c>
      <c r="C17" s="99">
        <f>C8+C11+C14</f>
        <v>277461</v>
      </c>
      <c r="D17" s="106">
        <v>180812.8581</v>
      </c>
    </row>
    <row r="18" ht="13.5">
      <c r="A1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3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3.375" style="1" customWidth="1"/>
    <col min="4" max="4" width="16.00390625" style="1" customWidth="1"/>
    <col min="5" max="5" width="12.625" style="1" customWidth="1"/>
    <col min="6" max="6" width="11.00390625" style="1" customWidth="1"/>
    <col min="7" max="16384" width="9.00390625" style="1" customWidth="1"/>
  </cols>
  <sheetData>
    <row r="6" ht="13.5">
      <c r="A6" s="12" t="s">
        <v>751</v>
      </c>
    </row>
    <row r="8" spans="1:6" s="13" customFormat="1" ht="12.75" customHeight="1">
      <c r="A8" s="250" t="s">
        <v>400</v>
      </c>
      <c r="B8" s="240" t="s">
        <v>552</v>
      </c>
      <c r="C8" s="236" t="s">
        <v>678</v>
      </c>
      <c r="D8" s="238"/>
      <c r="E8" s="236" t="s">
        <v>618</v>
      </c>
      <c r="F8" s="238"/>
    </row>
    <row r="9" spans="1:6" s="13" customFormat="1" ht="13.5">
      <c r="A9" s="251"/>
      <c r="B9" s="240"/>
      <c r="C9" s="10" t="s">
        <v>553</v>
      </c>
      <c r="D9" s="10" t="s">
        <v>554</v>
      </c>
      <c r="E9" s="10" t="s">
        <v>553</v>
      </c>
      <c r="F9" s="10" t="s">
        <v>554</v>
      </c>
    </row>
    <row r="10" spans="1:6" s="5" customFormat="1" ht="13.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27">
      <c r="A11" s="63">
        <v>1</v>
      </c>
      <c r="B11" s="9" t="s">
        <v>555</v>
      </c>
      <c r="C11" s="99">
        <v>77</v>
      </c>
      <c r="D11" s="162">
        <v>0.027751647979355656</v>
      </c>
      <c r="E11" s="127">
        <v>0</v>
      </c>
      <c r="F11" s="127">
        <v>0</v>
      </c>
    </row>
    <row r="12" spans="1:6" ht="27">
      <c r="A12" s="63">
        <v>2</v>
      </c>
      <c r="B12" s="9" t="s">
        <v>45</v>
      </c>
      <c r="C12" s="127">
        <v>0</v>
      </c>
      <c r="D12" s="161">
        <v>0</v>
      </c>
      <c r="E12" s="127">
        <v>0</v>
      </c>
      <c r="F12" s="127">
        <v>0</v>
      </c>
    </row>
    <row r="13" spans="1:6" ht="13.5">
      <c r="A13" s="63">
        <v>3</v>
      </c>
      <c r="B13" s="9" t="s">
        <v>557</v>
      </c>
      <c r="C13" s="99">
        <v>1775.02636</v>
      </c>
      <c r="D13" s="162">
        <v>0.6397376011009325</v>
      </c>
      <c r="E13" s="84">
        <v>54.8642</v>
      </c>
      <c r="F13" s="127">
        <v>0.03034308542905555</v>
      </c>
    </row>
    <row r="14" spans="1:6" ht="13.5">
      <c r="A14" s="63">
        <v>4</v>
      </c>
      <c r="B14" s="9" t="s">
        <v>558</v>
      </c>
      <c r="C14" s="99">
        <v>552.71499</v>
      </c>
      <c r="D14" s="162">
        <v>0.19920411874622856</v>
      </c>
      <c r="E14" s="84">
        <v>137.01757</v>
      </c>
      <c r="F14" s="127">
        <v>0.07577866499086106</v>
      </c>
    </row>
    <row r="15" spans="1:6" ht="13.5">
      <c r="A15" s="63">
        <v>5</v>
      </c>
      <c r="B15" s="9" t="s">
        <v>559</v>
      </c>
      <c r="C15" s="99">
        <v>1859.84566</v>
      </c>
      <c r="D15" s="162">
        <v>0.6703073417717473</v>
      </c>
      <c r="E15" s="84">
        <v>1516.45853</v>
      </c>
      <c r="F15" s="127">
        <v>0.8386895411836863</v>
      </c>
    </row>
    <row r="16" spans="1:6" ht="13.5">
      <c r="A16" s="63">
        <v>6</v>
      </c>
      <c r="B16" s="9" t="s">
        <v>560</v>
      </c>
      <c r="C16" s="99">
        <v>191.48333</v>
      </c>
      <c r="D16" s="162">
        <v>0.0690125447968098</v>
      </c>
      <c r="E16" s="84">
        <v>70.09538</v>
      </c>
      <c r="F16" s="127">
        <v>0.0387668115733413</v>
      </c>
    </row>
    <row r="17" spans="1:6" ht="13.5">
      <c r="A17" s="63">
        <v>7</v>
      </c>
      <c r="B17" s="9" t="s">
        <v>740</v>
      </c>
      <c r="C17" s="99">
        <v>240650.39117999998</v>
      </c>
      <c r="D17" s="162">
        <v>86.73285503066793</v>
      </c>
      <c r="E17" s="84">
        <v>175382.11949</v>
      </c>
      <c r="F17" s="127">
        <v>96.99648649600101</v>
      </c>
    </row>
    <row r="18" spans="1:6" ht="13.5">
      <c r="A18" s="63">
        <v>8</v>
      </c>
      <c r="B18" s="9" t="s">
        <v>739</v>
      </c>
      <c r="C18" s="99">
        <v>32354.16602</v>
      </c>
      <c r="D18" s="162">
        <v>11.660797740943773</v>
      </c>
      <c r="E18" s="84">
        <v>3652.3029300000003</v>
      </c>
      <c r="F18" s="127">
        <v>2.019935400822028</v>
      </c>
    </row>
    <row r="19" spans="1:6" ht="13.5">
      <c r="A19" s="63">
        <v>9</v>
      </c>
      <c r="B19" s="9" t="s">
        <v>46</v>
      </c>
      <c r="C19" s="99">
        <v>277461</v>
      </c>
      <c r="D19" s="162">
        <v>100.00000000000001</v>
      </c>
      <c r="E19" s="84">
        <v>180812.85810000004</v>
      </c>
      <c r="F19" s="105">
        <v>99.99999999999997</v>
      </c>
    </row>
    <row r="22" spans="1:6" ht="25.5" customHeight="1">
      <c r="A22" s="12"/>
      <c r="B22" s="242" t="s">
        <v>741</v>
      </c>
      <c r="C22" s="242"/>
      <c r="D22" s="242"/>
      <c r="E22" s="242"/>
      <c r="F22" s="242"/>
    </row>
    <row r="23" spans="1:6" ht="13.5">
      <c r="A23" s="12"/>
      <c r="B23" s="163" t="s">
        <v>619</v>
      </c>
      <c r="C23" s="12"/>
      <c r="D23" s="12"/>
      <c r="E23" s="12"/>
      <c r="F23" s="12"/>
    </row>
    <row r="24" spans="1:6" ht="13.5">
      <c r="A24" s="12"/>
      <c r="B24" s="240" t="s">
        <v>552</v>
      </c>
      <c r="C24" s="240" t="s">
        <v>667</v>
      </c>
      <c r="D24" s="240"/>
      <c r="E24" s="240" t="s">
        <v>618</v>
      </c>
      <c r="F24" s="240"/>
    </row>
    <row r="25" spans="1:6" ht="13.5">
      <c r="A25" s="12"/>
      <c r="B25" s="240"/>
      <c r="C25" s="10" t="s">
        <v>553</v>
      </c>
      <c r="D25" s="10" t="s">
        <v>554</v>
      </c>
      <c r="E25" s="10" t="s">
        <v>553</v>
      </c>
      <c r="F25" s="10" t="s">
        <v>554</v>
      </c>
    </row>
    <row r="26" spans="1:6" ht="13.5">
      <c r="A26" s="12"/>
      <c r="B26" s="10">
        <v>1</v>
      </c>
      <c r="C26" s="10">
        <v>2</v>
      </c>
      <c r="D26" s="10">
        <v>3</v>
      </c>
      <c r="E26" s="10">
        <v>4</v>
      </c>
      <c r="F26" s="10">
        <v>5</v>
      </c>
    </row>
    <row r="27" spans="1:6" ht="13.5">
      <c r="A27" s="164"/>
      <c r="B27" s="50" t="s">
        <v>742</v>
      </c>
      <c r="C27" s="84">
        <v>30721</v>
      </c>
      <c r="D27" s="162">
        <v>11.072186721737468</v>
      </c>
      <c r="E27" s="84">
        <v>2346</v>
      </c>
      <c r="F27" s="165">
        <v>1.2974740981653667</v>
      </c>
    </row>
    <row r="28" spans="1:6" ht="13.5">
      <c r="A28" s="12"/>
      <c r="B28" s="166" t="s">
        <v>743</v>
      </c>
      <c r="C28" s="84">
        <v>1633.1660200000006</v>
      </c>
      <c r="D28" s="162">
        <v>0.588611019206303</v>
      </c>
      <c r="E28" s="84">
        <v>1306.3029300000003</v>
      </c>
      <c r="F28" s="165">
        <v>0.7224613026566611</v>
      </c>
    </row>
  </sheetData>
  <sheetProtection/>
  <mergeCells count="8">
    <mergeCell ref="A8:A9"/>
    <mergeCell ref="B8:B9"/>
    <mergeCell ref="C8:D8"/>
    <mergeCell ref="E8:F8"/>
    <mergeCell ref="B22:F22"/>
    <mergeCell ref="B24:B25"/>
    <mergeCell ref="C24:D24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4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.4921875" style="12" customWidth="1"/>
    <col min="2" max="2" width="6.125" style="41" customWidth="1"/>
    <col min="3" max="3" width="65.25390625" style="40" customWidth="1"/>
    <col min="4" max="4" width="10.375" style="13" customWidth="1"/>
    <col min="5" max="5" width="15.375" style="44" customWidth="1"/>
    <col min="6" max="6" width="13.25390625" style="44" customWidth="1"/>
    <col min="7" max="16384" width="9.00390625" style="12" customWidth="1"/>
  </cols>
  <sheetData>
    <row r="1" spans="3:5" ht="13.5">
      <c r="C1" s="230" t="s">
        <v>71</v>
      </c>
      <c r="D1" s="230"/>
      <c r="E1" s="230"/>
    </row>
    <row r="2" spans="3:5" ht="13.5">
      <c r="C2" s="230" t="s">
        <v>665</v>
      </c>
      <c r="D2" s="230"/>
      <c r="E2" s="230"/>
    </row>
    <row r="3" spans="3:5" ht="13.5">
      <c r="C3" s="230" t="s">
        <v>324</v>
      </c>
      <c r="D3" s="230"/>
      <c r="E3" s="230"/>
    </row>
    <row r="4" spans="3:5" ht="13.5">
      <c r="C4" s="230" t="s">
        <v>625</v>
      </c>
      <c r="D4" s="230"/>
      <c r="E4" s="230"/>
    </row>
    <row r="5" ht="13.5">
      <c r="F5" s="44" t="s">
        <v>322</v>
      </c>
    </row>
    <row r="6" spans="2:6" s="46" customFormat="1" ht="13.5">
      <c r="B6" s="20" t="s">
        <v>400</v>
      </c>
      <c r="C6" s="10" t="s">
        <v>401</v>
      </c>
      <c r="D6" s="10" t="s">
        <v>210</v>
      </c>
      <c r="E6" s="45" t="s">
        <v>667</v>
      </c>
      <c r="F6" s="45" t="s">
        <v>618</v>
      </c>
    </row>
    <row r="7" spans="2:6" ht="13.5">
      <c r="B7" s="47">
        <v>1</v>
      </c>
      <c r="C7" s="36">
        <v>2</v>
      </c>
      <c r="D7" s="36">
        <v>3</v>
      </c>
      <c r="E7" s="36">
        <v>4</v>
      </c>
      <c r="F7" s="36">
        <v>5</v>
      </c>
    </row>
    <row r="8" spans="2:6" ht="13.5">
      <c r="B8" s="47"/>
      <c r="C8" s="16" t="s">
        <v>211</v>
      </c>
      <c r="D8" s="36"/>
      <c r="E8" s="48"/>
      <c r="F8" s="48"/>
    </row>
    <row r="9" spans="2:6" ht="13.5">
      <c r="B9" s="47">
        <v>1</v>
      </c>
      <c r="C9" s="16" t="s">
        <v>325</v>
      </c>
      <c r="D9" s="36"/>
      <c r="E9" s="99">
        <v>5415</v>
      </c>
      <c r="F9" s="99">
        <v>27891</v>
      </c>
    </row>
    <row r="10" spans="2:6" ht="27">
      <c r="B10" s="47"/>
      <c r="C10" s="16" t="s">
        <v>326</v>
      </c>
      <c r="D10" s="36"/>
      <c r="E10" s="99"/>
      <c r="F10" s="99"/>
    </row>
    <row r="11" spans="2:6" ht="13.5">
      <c r="B11" s="47">
        <v>2</v>
      </c>
      <c r="C11" s="16" t="s">
        <v>376</v>
      </c>
      <c r="D11" s="36">
        <v>8</v>
      </c>
      <c r="E11" s="99">
        <v>2650</v>
      </c>
      <c r="F11" s="99">
        <v>1903</v>
      </c>
    </row>
    <row r="12" spans="2:6" ht="13.5">
      <c r="B12" s="47">
        <v>3</v>
      </c>
      <c r="C12" s="16" t="s">
        <v>327</v>
      </c>
      <c r="D12" s="36" t="s">
        <v>873</v>
      </c>
      <c r="E12" s="99">
        <v>-1339</v>
      </c>
      <c r="F12" s="99">
        <v>41566</v>
      </c>
    </row>
    <row r="13" spans="2:6" ht="13.5">
      <c r="B13" s="47">
        <v>4</v>
      </c>
      <c r="C13" s="16" t="s">
        <v>328</v>
      </c>
      <c r="D13" s="36"/>
      <c r="E13" s="99">
        <v>-13354</v>
      </c>
      <c r="F13" s="99">
        <v>-26573</v>
      </c>
    </row>
    <row r="14" spans="2:6" ht="13.5">
      <c r="B14" s="47">
        <v>5</v>
      </c>
      <c r="C14" s="16" t="s">
        <v>329</v>
      </c>
      <c r="D14" s="36"/>
      <c r="E14" s="99">
        <v>-2594</v>
      </c>
      <c r="F14" s="99">
        <v>-982</v>
      </c>
    </row>
    <row r="15" spans="2:6" ht="13.5">
      <c r="B15" s="47">
        <v>6</v>
      </c>
      <c r="C15" s="16" t="s">
        <v>330</v>
      </c>
      <c r="D15" s="36"/>
      <c r="E15" s="102">
        <v>0</v>
      </c>
      <c r="F15" s="102">
        <v>0</v>
      </c>
    </row>
    <row r="16" spans="2:6" ht="13.5">
      <c r="B16" s="47">
        <v>7</v>
      </c>
      <c r="C16" s="16" t="s">
        <v>331</v>
      </c>
      <c r="D16" s="36"/>
      <c r="E16" s="99">
        <v>-174</v>
      </c>
      <c r="F16" s="99">
        <v>41</v>
      </c>
    </row>
    <row r="17" spans="2:6" ht="13.5">
      <c r="B17" s="47">
        <v>8</v>
      </c>
      <c r="C17" s="16" t="s">
        <v>332</v>
      </c>
      <c r="D17" s="36"/>
      <c r="E17" s="99">
        <v>392</v>
      </c>
      <c r="F17" s="99">
        <v>22.904320000000002</v>
      </c>
    </row>
    <row r="18" spans="2:6" ht="13.5">
      <c r="B18" s="47">
        <v>9</v>
      </c>
      <c r="C18" s="16" t="s">
        <v>333</v>
      </c>
      <c r="D18" s="36"/>
      <c r="E18" s="102">
        <v>0</v>
      </c>
      <c r="F18" s="102">
        <v>0</v>
      </c>
    </row>
    <row r="19" spans="2:6" ht="13.5">
      <c r="B19" s="47">
        <v>10</v>
      </c>
      <c r="C19" s="16" t="s">
        <v>334</v>
      </c>
      <c r="D19" s="36"/>
      <c r="E19" s="99">
        <v>-1917</v>
      </c>
      <c r="F19" s="99">
        <v>-2371</v>
      </c>
    </row>
    <row r="20" spans="2:6" ht="13.5">
      <c r="B20" s="47">
        <v>11</v>
      </c>
      <c r="C20" s="16" t="s">
        <v>335</v>
      </c>
      <c r="D20" s="36"/>
      <c r="E20" s="99">
        <v>233</v>
      </c>
      <c r="F20" s="99">
        <v>25</v>
      </c>
    </row>
    <row r="21" spans="2:6" ht="27">
      <c r="B21" s="47">
        <v>12</v>
      </c>
      <c r="C21" s="16" t="s">
        <v>336</v>
      </c>
      <c r="D21" s="36"/>
      <c r="E21" s="99">
        <v>-10688</v>
      </c>
      <c r="F21" s="99">
        <v>41522.90432</v>
      </c>
    </row>
    <row r="22" spans="2:6" ht="13.5">
      <c r="B22" s="47"/>
      <c r="C22" s="16" t="s">
        <v>212</v>
      </c>
      <c r="D22" s="36"/>
      <c r="E22" s="48"/>
      <c r="F22" s="48"/>
    </row>
    <row r="23" spans="2:6" ht="13.5">
      <c r="B23" s="47">
        <v>13</v>
      </c>
      <c r="C23" s="16" t="s">
        <v>213</v>
      </c>
      <c r="D23" s="36"/>
      <c r="E23" s="48">
        <v>0</v>
      </c>
      <c r="F23" s="48">
        <v>0</v>
      </c>
    </row>
    <row r="24" spans="2:6" ht="40.5">
      <c r="B24" s="47">
        <v>14</v>
      </c>
      <c r="C24" s="16" t="s">
        <v>337</v>
      </c>
      <c r="D24" s="36"/>
      <c r="E24" s="48">
        <v>0</v>
      </c>
      <c r="F24" s="48">
        <v>0</v>
      </c>
    </row>
    <row r="25" spans="2:6" ht="13.5">
      <c r="B25" s="47">
        <v>15</v>
      </c>
      <c r="C25" s="16" t="s">
        <v>214</v>
      </c>
      <c r="D25" s="36">
        <v>5</v>
      </c>
      <c r="E25" s="99">
        <v>-9800</v>
      </c>
      <c r="F25" s="48">
        <v>0</v>
      </c>
    </row>
    <row r="26" spans="2:6" ht="27">
      <c r="B26" s="47">
        <v>16</v>
      </c>
      <c r="C26" s="16" t="s">
        <v>694</v>
      </c>
      <c r="D26" s="36">
        <v>6</v>
      </c>
      <c r="E26" s="99">
        <v>311972</v>
      </c>
      <c r="F26" s="99">
        <v>-113047</v>
      </c>
    </row>
    <row r="27" spans="2:6" ht="13.5">
      <c r="B27" s="47">
        <v>17</v>
      </c>
      <c r="C27" s="16" t="s">
        <v>215</v>
      </c>
      <c r="D27" s="36">
        <v>9</v>
      </c>
      <c r="E27" s="99">
        <v>641</v>
      </c>
      <c r="F27" s="99">
        <v>-20465</v>
      </c>
    </row>
    <row r="28" spans="2:6" ht="13.5">
      <c r="B28" s="47">
        <v>18</v>
      </c>
      <c r="C28" s="16" t="s">
        <v>216</v>
      </c>
      <c r="D28" s="36">
        <v>10</v>
      </c>
      <c r="E28" s="99">
        <v>-14</v>
      </c>
      <c r="F28" s="99">
        <v>1221</v>
      </c>
    </row>
    <row r="29" spans="2:6" ht="13.5">
      <c r="B29" s="47">
        <v>19</v>
      </c>
      <c r="C29" s="16" t="s">
        <v>695</v>
      </c>
      <c r="D29" s="36">
        <v>11</v>
      </c>
      <c r="E29" s="99">
        <v>-219853</v>
      </c>
      <c r="F29" s="99">
        <v>101048</v>
      </c>
    </row>
    <row r="30" spans="2:6" ht="13.5">
      <c r="B30" s="47">
        <v>20</v>
      </c>
      <c r="C30" s="16" t="s">
        <v>696</v>
      </c>
      <c r="D30" s="36">
        <v>12</v>
      </c>
      <c r="E30" s="99">
        <v>104015</v>
      </c>
      <c r="F30" s="99">
        <v>-2991</v>
      </c>
    </row>
    <row r="31" spans="2:6" ht="27">
      <c r="B31" s="47">
        <v>21</v>
      </c>
      <c r="C31" s="16" t="s">
        <v>699</v>
      </c>
      <c r="D31" s="36"/>
      <c r="E31" s="102">
        <v>0</v>
      </c>
      <c r="F31" s="102">
        <v>0</v>
      </c>
    </row>
    <row r="32" spans="2:6" ht="22.5" customHeight="1">
      <c r="B32" s="47">
        <v>22</v>
      </c>
      <c r="C32" s="16" t="s">
        <v>697</v>
      </c>
      <c r="D32" s="36">
        <v>14</v>
      </c>
      <c r="E32" s="99">
        <v>-601</v>
      </c>
      <c r="F32" s="99">
        <v>8699</v>
      </c>
    </row>
    <row r="33" spans="2:6" ht="27">
      <c r="B33" s="47">
        <v>23</v>
      </c>
      <c r="C33" s="16" t="s">
        <v>698</v>
      </c>
      <c r="D33" s="36"/>
      <c r="E33" s="99">
        <v>-44</v>
      </c>
      <c r="F33" s="99">
        <v>-244</v>
      </c>
    </row>
    <row r="34" spans="2:6" ht="27">
      <c r="B34" s="47">
        <v>24</v>
      </c>
      <c r="C34" s="16" t="s">
        <v>338</v>
      </c>
      <c r="D34" s="36"/>
      <c r="E34" s="99">
        <v>175628</v>
      </c>
      <c r="F34" s="99">
        <v>15743.904320000001</v>
      </c>
    </row>
    <row r="35" spans="2:6" ht="13.5">
      <c r="B35" s="47"/>
      <c r="C35" s="16" t="s">
        <v>217</v>
      </c>
      <c r="D35" s="36"/>
      <c r="E35" s="104"/>
      <c r="F35" s="102"/>
    </row>
    <row r="36" spans="2:6" ht="13.5">
      <c r="B36" s="47">
        <v>25</v>
      </c>
      <c r="C36" s="16" t="s">
        <v>218</v>
      </c>
      <c r="D36" s="36"/>
      <c r="E36" s="102">
        <v>0</v>
      </c>
      <c r="F36" s="102">
        <v>0</v>
      </c>
    </row>
    <row r="37" spans="2:6" ht="13.5">
      <c r="B37" s="47">
        <v>26</v>
      </c>
      <c r="C37" s="16" t="s">
        <v>219</v>
      </c>
      <c r="D37" s="36"/>
      <c r="E37" s="102">
        <v>0</v>
      </c>
      <c r="F37" s="48">
        <v>0</v>
      </c>
    </row>
    <row r="38" spans="2:6" ht="13.5">
      <c r="B38" s="47">
        <v>27</v>
      </c>
      <c r="C38" s="16" t="s">
        <v>220</v>
      </c>
      <c r="D38" s="36"/>
      <c r="E38" s="104">
        <v>0</v>
      </c>
      <c r="F38" s="48">
        <v>0</v>
      </c>
    </row>
    <row r="39" spans="2:6" ht="27">
      <c r="B39" s="47">
        <v>28</v>
      </c>
      <c r="C39" s="16" t="s">
        <v>221</v>
      </c>
      <c r="D39" s="36"/>
      <c r="E39" s="104">
        <v>0</v>
      </c>
      <c r="F39" s="48">
        <v>0</v>
      </c>
    </row>
    <row r="40" spans="2:6" ht="13.5">
      <c r="B40" s="47">
        <v>29</v>
      </c>
      <c r="C40" s="16" t="s">
        <v>222</v>
      </c>
      <c r="D40" s="36">
        <v>8</v>
      </c>
      <c r="E40" s="99">
        <v>-14395</v>
      </c>
      <c r="F40" s="99">
        <v>-1061</v>
      </c>
    </row>
    <row r="41" spans="2:6" ht="13.5">
      <c r="B41" s="47">
        <v>30</v>
      </c>
      <c r="C41" s="16" t="s">
        <v>223</v>
      </c>
      <c r="D41" s="36"/>
      <c r="E41" s="99">
        <v>595</v>
      </c>
      <c r="F41" s="99">
        <v>586</v>
      </c>
    </row>
    <row r="42" spans="2:6" ht="13.5">
      <c r="B42" s="47">
        <v>31</v>
      </c>
      <c r="C42" s="16" t="s">
        <v>224</v>
      </c>
      <c r="D42" s="36"/>
      <c r="E42" s="104">
        <v>0</v>
      </c>
      <c r="F42" s="102">
        <v>0</v>
      </c>
    </row>
    <row r="43" spans="2:6" ht="27">
      <c r="B43" s="47">
        <v>32</v>
      </c>
      <c r="C43" s="16" t="s">
        <v>225</v>
      </c>
      <c r="D43" s="36"/>
      <c r="E43" s="104">
        <v>0</v>
      </c>
      <c r="F43" s="102">
        <v>0</v>
      </c>
    </row>
    <row r="44" spans="2:6" ht="27">
      <c r="B44" s="47">
        <v>33</v>
      </c>
      <c r="C44" s="16" t="s">
        <v>226</v>
      </c>
      <c r="D44" s="36"/>
      <c r="E44" s="104">
        <v>0</v>
      </c>
      <c r="F44" s="102">
        <v>0</v>
      </c>
    </row>
    <row r="45" spans="2:6" ht="13.5">
      <c r="B45" s="47">
        <v>34</v>
      </c>
      <c r="C45" s="16" t="s">
        <v>227</v>
      </c>
      <c r="D45" s="36"/>
      <c r="E45" s="104">
        <v>0</v>
      </c>
      <c r="F45" s="102">
        <v>0</v>
      </c>
    </row>
    <row r="46" spans="2:6" ht="13.5">
      <c r="B46" s="47">
        <v>35</v>
      </c>
      <c r="C46" s="16" t="s">
        <v>228</v>
      </c>
      <c r="D46" s="36"/>
      <c r="E46" s="102">
        <v>0</v>
      </c>
      <c r="F46" s="102">
        <v>0</v>
      </c>
    </row>
    <row r="47" spans="2:6" ht="13.5">
      <c r="B47" s="47">
        <v>36</v>
      </c>
      <c r="C47" s="16" t="s">
        <v>229</v>
      </c>
      <c r="D47" s="36"/>
      <c r="E47" s="102">
        <v>0</v>
      </c>
      <c r="F47" s="102">
        <v>0</v>
      </c>
    </row>
    <row r="48" spans="2:6" ht="13.5">
      <c r="B48" s="47">
        <v>37</v>
      </c>
      <c r="C48" s="16" t="s">
        <v>230</v>
      </c>
      <c r="D48" s="36"/>
      <c r="E48" s="102">
        <v>0</v>
      </c>
      <c r="F48" s="102">
        <v>0</v>
      </c>
    </row>
    <row r="49" spans="2:6" ht="13.5">
      <c r="B49" s="47">
        <v>38</v>
      </c>
      <c r="C49" s="16" t="s">
        <v>231</v>
      </c>
      <c r="D49" s="36"/>
      <c r="E49" s="102">
        <v>0</v>
      </c>
      <c r="F49" s="102">
        <v>0</v>
      </c>
    </row>
    <row r="50" spans="2:6" ht="13.5">
      <c r="B50" s="47">
        <v>39</v>
      </c>
      <c r="C50" s="16" t="s">
        <v>232</v>
      </c>
      <c r="D50" s="36"/>
      <c r="E50" s="102">
        <v>0</v>
      </c>
      <c r="F50" s="102">
        <v>0</v>
      </c>
    </row>
    <row r="51" spans="2:6" ht="27">
      <c r="B51" s="47">
        <v>40</v>
      </c>
      <c r="C51" s="16" t="s">
        <v>233</v>
      </c>
      <c r="D51" s="36"/>
      <c r="E51" s="99">
        <v>-13800</v>
      </c>
      <c r="F51" s="99">
        <v>-475</v>
      </c>
    </row>
    <row r="52" spans="2:6" ht="13.5">
      <c r="B52" s="47"/>
      <c r="C52" s="16" t="s">
        <v>234</v>
      </c>
      <c r="D52" s="36"/>
      <c r="E52" s="104"/>
      <c r="F52" s="102"/>
    </row>
    <row r="53" spans="2:6" ht="13.5">
      <c r="B53" s="47">
        <v>41</v>
      </c>
      <c r="C53" s="16" t="s">
        <v>235</v>
      </c>
      <c r="D53" s="36"/>
      <c r="E53" s="104">
        <v>0</v>
      </c>
      <c r="F53" s="102">
        <v>0</v>
      </c>
    </row>
    <row r="54" spans="2:6" ht="13.5">
      <c r="B54" s="47">
        <v>42</v>
      </c>
      <c r="C54" s="16" t="s">
        <v>236</v>
      </c>
      <c r="D54" s="36"/>
      <c r="E54" s="104">
        <v>0</v>
      </c>
      <c r="F54" s="102">
        <v>0</v>
      </c>
    </row>
    <row r="55" spans="2:6" ht="13.5">
      <c r="B55" s="47">
        <v>43</v>
      </c>
      <c r="C55" s="16" t="s">
        <v>237</v>
      </c>
      <c r="D55" s="36"/>
      <c r="E55" s="104">
        <v>0</v>
      </c>
      <c r="F55" s="102">
        <v>0</v>
      </c>
    </row>
    <row r="56" spans="2:6" ht="13.5">
      <c r="B56" s="47">
        <v>44</v>
      </c>
      <c r="C56" s="16" t="s">
        <v>238</v>
      </c>
      <c r="D56" s="36"/>
      <c r="E56" s="104">
        <v>0</v>
      </c>
      <c r="F56" s="99">
        <v>-3956</v>
      </c>
    </row>
    <row r="57" spans="2:6" ht="13.5">
      <c r="B57" s="47">
        <v>45</v>
      </c>
      <c r="C57" s="16" t="s">
        <v>339</v>
      </c>
      <c r="D57" s="36"/>
      <c r="E57" s="102">
        <v>0</v>
      </c>
      <c r="F57" s="102">
        <v>0</v>
      </c>
    </row>
    <row r="58" spans="2:6" ht="13.5">
      <c r="B58" s="47">
        <v>46</v>
      </c>
      <c r="C58" s="16" t="s">
        <v>239</v>
      </c>
      <c r="D58" s="36"/>
      <c r="E58" s="102">
        <v>0</v>
      </c>
      <c r="F58" s="102">
        <v>0</v>
      </c>
    </row>
    <row r="59" spans="2:6" ht="13.5">
      <c r="B59" s="47">
        <v>47</v>
      </c>
      <c r="C59" s="16" t="s">
        <v>240</v>
      </c>
      <c r="D59" s="36"/>
      <c r="E59" s="102">
        <v>0</v>
      </c>
      <c r="F59" s="102">
        <v>0</v>
      </c>
    </row>
    <row r="60" spans="2:6" ht="13.5">
      <c r="B60" s="47">
        <v>48</v>
      </c>
      <c r="C60" s="16" t="s">
        <v>241</v>
      </c>
      <c r="D60" s="36"/>
      <c r="E60" s="102">
        <v>0</v>
      </c>
      <c r="F60" s="102">
        <v>0</v>
      </c>
    </row>
    <row r="61" spans="2:6" ht="13.5">
      <c r="B61" s="47">
        <v>49</v>
      </c>
      <c r="C61" s="16" t="s">
        <v>242</v>
      </c>
      <c r="D61" s="36"/>
      <c r="E61" s="102">
        <v>0</v>
      </c>
      <c r="F61" s="102">
        <v>0</v>
      </c>
    </row>
    <row r="62" spans="2:6" ht="13.5">
      <c r="B62" s="47">
        <v>50</v>
      </c>
      <c r="C62" s="16" t="s">
        <v>243</v>
      </c>
      <c r="D62" s="36"/>
      <c r="E62" s="102">
        <v>0</v>
      </c>
      <c r="F62" s="102">
        <v>0</v>
      </c>
    </row>
    <row r="63" spans="2:6" ht="13.5">
      <c r="B63" s="47">
        <v>51</v>
      </c>
      <c r="C63" s="16" t="s">
        <v>244</v>
      </c>
      <c r="D63" s="36"/>
      <c r="E63" s="102">
        <v>0</v>
      </c>
      <c r="F63" s="102">
        <v>0</v>
      </c>
    </row>
    <row r="64" spans="2:6" ht="27">
      <c r="B64" s="47">
        <v>52</v>
      </c>
      <c r="C64" s="16" t="s">
        <v>340</v>
      </c>
      <c r="D64" s="36"/>
      <c r="E64" s="104">
        <v>0</v>
      </c>
      <c r="F64" s="99">
        <v>-3956</v>
      </c>
    </row>
    <row r="65" spans="2:6" ht="13.5">
      <c r="B65" s="47">
        <v>53</v>
      </c>
      <c r="C65" s="16" t="s">
        <v>245</v>
      </c>
      <c r="D65" s="36"/>
      <c r="E65" s="99">
        <v>-561</v>
      </c>
      <c r="F65" s="99">
        <v>-2800</v>
      </c>
    </row>
    <row r="66" spans="2:6" ht="13.5">
      <c r="B66" s="47">
        <v>54</v>
      </c>
      <c r="C66" s="16" t="s">
        <v>341</v>
      </c>
      <c r="D66" s="36"/>
      <c r="E66" s="99">
        <v>161267</v>
      </c>
      <c r="F66" s="99">
        <v>8512.904320000001</v>
      </c>
    </row>
    <row r="67" spans="2:6" ht="13.5">
      <c r="B67" s="47">
        <v>55</v>
      </c>
      <c r="C67" s="16" t="s">
        <v>246</v>
      </c>
      <c r="D67" s="36"/>
      <c r="E67" s="99">
        <v>63705</v>
      </c>
      <c r="F67" s="99">
        <v>55191.98255</v>
      </c>
    </row>
    <row r="68" spans="2:6" ht="13.5">
      <c r="B68" s="47">
        <v>56</v>
      </c>
      <c r="C68" s="16" t="s">
        <v>247</v>
      </c>
      <c r="D68" s="36" t="s">
        <v>874</v>
      </c>
      <c r="E68" s="99">
        <v>224972</v>
      </c>
      <c r="F68" s="99">
        <v>63705</v>
      </c>
    </row>
    <row r="70" spans="2:4" ht="13.5">
      <c r="B70" s="43" t="s">
        <v>858</v>
      </c>
      <c r="C70" s="12"/>
      <c r="D70" s="41"/>
    </row>
    <row r="71" spans="2:5" ht="13.5">
      <c r="B71" s="43" t="s">
        <v>620</v>
      </c>
      <c r="C71" s="12"/>
      <c r="D71" s="41"/>
      <c r="E71" s="44" t="s">
        <v>621</v>
      </c>
    </row>
    <row r="72" spans="2:4" ht="13.5">
      <c r="B72" s="39"/>
      <c r="C72" s="12"/>
      <c r="D72" s="41"/>
    </row>
    <row r="73" spans="2:5" ht="13.5">
      <c r="B73" s="39"/>
      <c r="C73" s="12" t="s">
        <v>323</v>
      </c>
      <c r="D73" s="41"/>
      <c r="E73" s="44" t="s">
        <v>622</v>
      </c>
    </row>
    <row r="74" spans="2:4" ht="13.5">
      <c r="B74" s="43"/>
      <c r="C74" s="146" t="s">
        <v>692</v>
      </c>
      <c r="D74" s="41"/>
    </row>
  </sheetData>
  <sheetProtection/>
  <mergeCells count="4">
    <mergeCell ref="C1:E1"/>
    <mergeCell ref="C2:E2"/>
    <mergeCell ref="C3:E3"/>
    <mergeCell ref="C4:E4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G14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2.875" style="1" customWidth="1"/>
    <col min="5" max="5" width="12.625" style="1" customWidth="1"/>
    <col min="6" max="6" width="11.25390625" style="1" customWidth="1"/>
    <col min="7" max="7" width="12.625" style="1" customWidth="1"/>
    <col min="8" max="16384" width="9.00390625" style="1" customWidth="1"/>
  </cols>
  <sheetData>
    <row r="5" ht="13.5">
      <c r="A5" s="12" t="s">
        <v>752</v>
      </c>
    </row>
    <row r="7" spans="1:4" ht="13.5">
      <c r="A7" s="247" t="s">
        <v>753</v>
      </c>
      <c r="B7" s="247"/>
      <c r="C7" s="247"/>
      <c r="D7" s="247"/>
    </row>
    <row r="8" ht="13.5">
      <c r="A8" s="1" t="s">
        <v>619</v>
      </c>
    </row>
    <row r="9" spans="1:7" s="13" customFormat="1" ht="40.5">
      <c r="A9" s="10" t="s">
        <v>400</v>
      </c>
      <c r="B9" s="10" t="s">
        <v>532</v>
      </c>
      <c r="C9" s="10" t="s">
        <v>210</v>
      </c>
      <c r="D9" s="10" t="s">
        <v>48</v>
      </c>
      <c r="E9" s="10" t="s">
        <v>49</v>
      </c>
      <c r="F9" s="10" t="s">
        <v>562</v>
      </c>
      <c r="G9" s="10" t="s">
        <v>293</v>
      </c>
    </row>
    <row r="10" spans="1:7" s="5" customFormat="1" ht="13.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13.5">
      <c r="A11" s="20">
        <v>1</v>
      </c>
      <c r="B11" s="9" t="s">
        <v>50</v>
      </c>
      <c r="C11" s="9"/>
      <c r="D11" s="64">
        <v>0</v>
      </c>
      <c r="E11" s="64">
        <v>0</v>
      </c>
      <c r="F11" s="64">
        <v>0</v>
      </c>
      <c r="G11" s="64">
        <v>0</v>
      </c>
    </row>
    <row r="12" spans="1:7" ht="27">
      <c r="A12" s="20">
        <v>2</v>
      </c>
      <c r="B12" s="9" t="s">
        <v>679</v>
      </c>
      <c r="C12" s="9"/>
      <c r="D12" s="66">
        <v>-1</v>
      </c>
      <c r="E12" s="105">
        <v>0</v>
      </c>
      <c r="F12" s="66">
        <v>-79</v>
      </c>
      <c r="G12" s="66">
        <f>D12+F12</f>
        <v>-80</v>
      </c>
    </row>
    <row r="13" spans="1:7" ht="21" customHeight="1">
      <c r="A13" s="20">
        <v>3</v>
      </c>
      <c r="B13" s="9" t="s">
        <v>672</v>
      </c>
      <c r="C13" s="9"/>
      <c r="D13" s="64">
        <v>0</v>
      </c>
      <c r="E13" s="105"/>
      <c r="F13" s="64">
        <v>0</v>
      </c>
      <c r="G13" s="64">
        <v>0</v>
      </c>
    </row>
    <row r="14" spans="1:7" ht="20.25" customHeight="1">
      <c r="A14" s="20">
        <v>4</v>
      </c>
      <c r="B14" s="9" t="s">
        <v>51</v>
      </c>
      <c r="C14" s="9"/>
      <c r="D14" s="66">
        <v>-1</v>
      </c>
      <c r="E14" s="105">
        <v>0</v>
      </c>
      <c r="F14" s="66">
        <v>-79</v>
      </c>
      <c r="G14" s="66">
        <f>D14+F14</f>
        <v>-80</v>
      </c>
    </row>
  </sheetData>
  <sheetProtection/>
  <mergeCells count="1"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G12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5.875" style="0" customWidth="1"/>
    <col min="2" max="2" width="42.625" style="0" customWidth="1"/>
    <col min="3" max="3" width="9.125" style="0" customWidth="1"/>
    <col min="4" max="4" width="12.875" style="0" customWidth="1"/>
    <col min="5" max="5" width="12.625" style="0" customWidth="1"/>
    <col min="6" max="6" width="11.25390625" style="0" customWidth="1"/>
    <col min="7" max="7" width="10.375" style="0" customWidth="1"/>
  </cols>
  <sheetData>
    <row r="5" spans="1:4" ht="13.5">
      <c r="A5" s="24" t="s">
        <v>754</v>
      </c>
      <c r="B5" s="24"/>
      <c r="C5" s="24"/>
      <c r="D5" s="24"/>
    </row>
    <row r="6" spans="1:7" ht="13.5">
      <c r="A6" s="1"/>
      <c r="B6" s="1"/>
      <c r="C6" s="1"/>
      <c r="D6" s="1"/>
      <c r="E6" s="1"/>
      <c r="F6" s="1"/>
      <c r="G6" s="1"/>
    </row>
    <row r="7" spans="1:7" ht="40.5">
      <c r="A7" s="10" t="s">
        <v>400</v>
      </c>
      <c r="B7" s="10" t="s">
        <v>532</v>
      </c>
      <c r="C7" s="10" t="s">
        <v>210</v>
      </c>
      <c r="D7" s="10" t="s">
        <v>48</v>
      </c>
      <c r="E7" s="10" t="s">
        <v>49</v>
      </c>
      <c r="F7" s="10" t="s">
        <v>562</v>
      </c>
      <c r="G7" s="10" t="s">
        <v>293</v>
      </c>
    </row>
    <row r="8" spans="1:7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1" customFormat="1" ht="13.5">
      <c r="A9" s="20">
        <v>1</v>
      </c>
      <c r="B9" s="9" t="s">
        <v>50</v>
      </c>
      <c r="C9" s="9"/>
      <c r="D9" s="66">
        <v>-244</v>
      </c>
      <c r="E9" s="105">
        <v>0</v>
      </c>
      <c r="F9" s="105">
        <v>0</v>
      </c>
      <c r="G9" s="66">
        <v>-244</v>
      </c>
    </row>
    <row r="10" spans="1:7" s="1" customFormat="1" ht="27">
      <c r="A10" s="20">
        <v>2</v>
      </c>
      <c r="B10" s="9" t="s">
        <v>679</v>
      </c>
      <c r="C10" s="9"/>
      <c r="D10" s="66">
        <v>278</v>
      </c>
      <c r="E10" s="105">
        <v>0</v>
      </c>
      <c r="F10" s="105">
        <v>0</v>
      </c>
      <c r="G10" s="66">
        <v>278</v>
      </c>
    </row>
    <row r="11" spans="1:7" s="1" customFormat="1" ht="13.5">
      <c r="A11" s="20">
        <v>3</v>
      </c>
      <c r="B11" s="9" t="s">
        <v>672</v>
      </c>
      <c r="C11" s="9"/>
      <c r="D11" s="66">
        <v>-34</v>
      </c>
      <c r="E11" s="105"/>
      <c r="F11" s="105"/>
      <c r="G11" s="66">
        <v>-34</v>
      </c>
    </row>
    <row r="12" spans="1:7" s="1" customFormat="1" ht="13.5">
      <c r="A12" s="20">
        <v>4</v>
      </c>
      <c r="B12" s="9" t="s">
        <v>51</v>
      </c>
      <c r="C12" s="9"/>
      <c r="D12" s="64">
        <v>0</v>
      </c>
      <c r="E12" s="64">
        <v>0</v>
      </c>
      <c r="F12" s="64">
        <v>0</v>
      </c>
      <c r="G12" s="64">
        <v>0</v>
      </c>
    </row>
    <row r="13" s="1" customFormat="1" ht="13.5"/>
    <row r="14" s="1" customFormat="1" ht="13.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E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2.875" style="170" customWidth="1"/>
    <col min="5" max="5" width="12.625" style="170" customWidth="1"/>
    <col min="6" max="16384" width="9.00390625" style="1" customWidth="1"/>
  </cols>
  <sheetData>
    <row r="2" spans="1:5" s="12" customFormat="1" ht="13.5">
      <c r="A2" s="12" t="s">
        <v>755</v>
      </c>
      <c r="D2" s="167"/>
      <c r="E2" s="167"/>
    </row>
    <row r="3" spans="4:5" s="12" customFormat="1" ht="13.5">
      <c r="D3" s="167"/>
      <c r="E3" s="167"/>
    </row>
    <row r="4" spans="1:5" s="12" customFormat="1" ht="13.5">
      <c r="A4" s="12" t="s">
        <v>756</v>
      </c>
      <c r="D4" s="167"/>
      <c r="E4" s="167"/>
    </row>
    <row r="5" spans="4:5" s="12" customFormat="1" ht="13.5">
      <c r="D5" s="167"/>
      <c r="E5" s="167"/>
    </row>
    <row r="6" spans="1:5" s="13" customFormat="1" ht="27">
      <c r="A6" s="10" t="s">
        <v>400</v>
      </c>
      <c r="B6" s="10" t="s">
        <v>401</v>
      </c>
      <c r="C6" s="10" t="s">
        <v>52</v>
      </c>
      <c r="D6" s="142" t="s">
        <v>667</v>
      </c>
      <c r="E6" s="171" t="s">
        <v>618</v>
      </c>
    </row>
    <row r="7" spans="1:5" s="5" customFormat="1" ht="13.5">
      <c r="A7" s="10">
        <v>1</v>
      </c>
      <c r="B7" s="10">
        <v>2</v>
      </c>
      <c r="C7" s="10">
        <v>3</v>
      </c>
      <c r="D7" s="169">
        <v>4</v>
      </c>
      <c r="E7" s="169">
        <v>5</v>
      </c>
    </row>
    <row r="8" spans="1:5" ht="18" customHeight="1">
      <c r="A8" s="63">
        <v>1</v>
      </c>
      <c r="B8" s="9" t="s">
        <v>53</v>
      </c>
      <c r="C8" s="9"/>
      <c r="D8" s="169">
        <v>4926</v>
      </c>
      <c r="E8" s="169">
        <v>9378</v>
      </c>
    </row>
    <row r="9" spans="1:5" ht="19.5" customHeight="1">
      <c r="A9" s="63">
        <v>2</v>
      </c>
      <c r="B9" s="9" t="s">
        <v>54</v>
      </c>
      <c r="C9" s="9"/>
      <c r="D9" s="142">
        <v>0</v>
      </c>
      <c r="E9" s="169" t="s">
        <v>623</v>
      </c>
    </row>
    <row r="10" spans="1:5" ht="33" customHeight="1">
      <c r="A10" s="63">
        <v>3</v>
      </c>
      <c r="B10" s="9" t="s">
        <v>55</v>
      </c>
      <c r="C10" s="9"/>
      <c r="D10" s="169">
        <v>3909.8368</v>
      </c>
      <c r="E10" s="169">
        <v>743</v>
      </c>
    </row>
    <row r="11" spans="1:5" ht="27.75" customHeight="1">
      <c r="A11" s="63">
        <v>4</v>
      </c>
      <c r="B11" s="9" t="s">
        <v>3</v>
      </c>
      <c r="C11" s="9"/>
      <c r="D11" s="169">
        <v>24</v>
      </c>
      <c r="E11" s="169">
        <v>111</v>
      </c>
    </row>
    <row r="12" spans="1:5" ht="40.5">
      <c r="A12" s="63">
        <v>5</v>
      </c>
      <c r="B12" s="9" t="s">
        <v>4</v>
      </c>
      <c r="C12" s="9"/>
      <c r="D12" s="142">
        <v>0</v>
      </c>
      <c r="E12" s="142">
        <v>0</v>
      </c>
    </row>
    <row r="13" spans="1:5" ht="27">
      <c r="A13" s="63">
        <v>6</v>
      </c>
      <c r="B13" s="9" t="s">
        <v>56</v>
      </c>
      <c r="C13" s="9"/>
      <c r="D13" s="142">
        <v>0</v>
      </c>
      <c r="E13" s="142">
        <v>0</v>
      </c>
    </row>
    <row r="14" spans="1:5" ht="19.5" customHeight="1">
      <c r="A14" s="63">
        <v>7</v>
      </c>
      <c r="B14" s="9" t="s">
        <v>57</v>
      </c>
      <c r="C14" s="9"/>
      <c r="D14" s="142">
        <v>744</v>
      </c>
      <c r="E14" s="142">
        <v>0</v>
      </c>
    </row>
    <row r="15" spans="1:5" ht="20.25" customHeight="1">
      <c r="A15" s="63">
        <v>8</v>
      </c>
      <c r="B15" s="9" t="s">
        <v>58</v>
      </c>
      <c r="C15" s="9"/>
      <c r="D15" s="169">
        <v>9603.836800000001</v>
      </c>
      <c r="E15" s="169">
        <v>10232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E14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5" width="8.875" style="1" bestFit="1" customWidth="1"/>
    <col min="6" max="6" width="11.25390625" style="1" customWidth="1"/>
    <col min="7" max="16384" width="9.00390625" style="1" customWidth="1"/>
  </cols>
  <sheetData>
    <row r="2" s="12" customFormat="1" ht="13.5">
      <c r="A2" s="12" t="s">
        <v>757</v>
      </c>
    </row>
    <row r="3" s="12" customFormat="1" ht="13.5"/>
    <row r="4" s="12" customFormat="1" ht="13.5">
      <c r="A4" s="12" t="s">
        <v>758</v>
      </c>
    </row>
    <row r="5" s="12" customFormat="1" ht="13.5"/>
    <row r="6" spans="1:5" s="13" customFormat="1" ht="13.5">
      <c r="A6" s="10" t="s">
        <v>400</v>
      </c>
      <c r="B6" s="10" t="s">
        <v>401</v>
      </c>
      <c r="C6" s="10" t="s">
        <v>210</v>
      </c>
      <c r="D6" s="9" t="s">
        <v>667</v>
      </c>
      <c r="E6" s="7" t="s">
        <v>618</v>
      </c>
    </row>
    <row r="7" spans="1:5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40.5">
      <c r="A8" s="63">
        <v>1</v>
      </c>
      <c r="B8" s="9" t="s">
        <v>59</v>
      </c>
      <c r="C8" s="9"/>
      <c r="D8" s="172">
        <v>9.59268</v>
      </c>
      <c r="E8" s="10">
        <v>17</v>
      </c>
    </row>
    <row r="9" spans="1:5" ht="27">
      <c r="A9" s="63">
        <v>2</v>
      </c>
      <c r="B9" s="9" t="s">
        <v>60</v>
      </c>
      <c r="C9" s="9"/>
      <c r="D9" s="172">
        <v>132</v>
      </c>
      <c r="E9" s="10">
        <v>41</v>
      </c>
    </row>
    <row r="10" spans="1:5" ht="32.25" customHeight="1">
      <c r="A10" s="63">
        <v>3</v>
      </c>
      <c r="B10" s="9" t="s">
        <v>61</v>
      </c>
      <c r="C10" s="9"/>
      <c r="D10" s="10" t="s">
        <v>623</v>
      </c>
      <c r="E10" s="10" t="s">
        <v>623</v>
      </c>
    </row>
    <row r="11" spans="1:5" ht="24" customHeight="1">
      <c r="A11" s="63">
        <v>4</v>
      </c>
      <c r="B11" s="9" t="s">
        <v>62</v>
      </c>
      <c r="C11" s="9"/>
      <c r="D11" s="172">
        <v>2.15823</v>
      </c>
      <c r="E11" s="172">
        <v>26</v>
      </c>
    </row>
    <row r="12" spans="1:5" ht="19.5" customHeight="1">
      <c r="A12" s="63">
        <v>5</v>
      </c>
      <c r="B12" s="9" t="s">
        <v>562</v>
      </c>
      <c r="C12" s="9"/>
      <c r="D12" s="10" t="s">
        <v>623</v>
      </c>
      <c r="E12" s="172">
        <v>104</v>
      </c>
    </row>
    <row r="13" spans="1:5" ht="21" customHeight="1">
      <c r="A13" s="63">
        <v>6</v>
      </c>
      <c r="B13" s="9" t="s">
        <v>293</v>
      </c>
      <c r="C13" s="9"/>
      <c r="D13" s="172">
        <f>SUM(D8:D12)</f>
        <v>143.75091</v>
      </c>
      <c r="E13" s="172">
        <v>188</v>
      </c>
    </row>
    <row r="14" ht="13.5">
      <c r="A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I23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1.625" style="1" customWidth="1"/>
    <col min="4" max="4" width="10.50390625" style="1" customWidth="1"/>
    <col min="5" max="5" width="10.375" style="1" customWidth="1"/>
    <col min="6" max="6" width="12.50390625" style="1" customWidth="1"/>
    <col min="7" max="7" width="12.625" style="1" customWidth="1"/>
    <col min="8" max="8" width="15.625" style="1" customWidth="1"/>
    <col min="9" max="9" width="11.00390625" style="1" customWidth="1"/>
    <col min="10" max="16384" width="9.00390625" style="1" customWidth="1"/>
  </cols>
  <sheetData>
    <row r="5" ht="13.5">
      <c r="A5" s="12" t="s">
        <v>759</v>
      </c>
    </row>
    <row r="7" spans="1:9" s="13" customFormat="1" ht="94.5">
      <c r="A7" s="10" t="s">
        <v>400</v>
      </c>
      <c r="B7" s="10" t="s">
        <v>401</v>
      </c>
      <c r="C7" s="10" t="s">
        <v>63</v>
      </c>
      <c r="D7" s="10" t="s">
        <v>68</v>
      </c>
      <c r="E7" s="10" t="s">
        <v>175</v>
      </c>
      <c r="F7" s="10" t="s">
        <v>860</v>
      </c>
      <c r="G7" s="10" t="s">
        <v>174</v>
      </c>
      <c r="H7" s="10" t="s">
        <v>69</v>
      </c>
      <c r="I7" s="10" t="s">
        <v>293</v>
      </c>
    </row>
    <row r="8" spans="1:9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3.5">
      <c r="A9" s="63">
        <v>1</v>
      </c>
      <c r="B9" s="9" t="s">
        <v>680</v>
      </c>
      <c r="C9" s="85">
        <v>25112</v>
      </c>
      <c r="D9" s="85">
        <v>125560</v>
      </c>
      <c r="E9" s="85">
        <v>41</v>
      </c>
      <c r="F9" s="64">
        <v>0</v>
      </c>
      <c r="G9" s="64">
        <v>0</v>
      </c>
      <c r="H9" s="64">
        <v>0</v>
      </c>
      <c r="I9" s="85">
        <f>SUM(D9:H9)</f>
        <v>125601</v>
      </c>
    </row>
    <row r="10" spans="1:9" ht="27">
      <c r="A10" s="63">
        <v>2</v>
      </c>
      <c r="B10" s="9" t="s">
        <v>64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ht="27">
      <c r="A11" s="63">
        <v>3</v>
      </c>
      <c r="B11" s="9" t="s">
        <v>174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ht="13.5">
      <c r="A12" s="63">
        <v>4</v>
      </c>
      <c r="B12" s="9" t="s">
        <v>65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ht="13.5">
      <c r="A13" s="63">
        <v>5</v>
      </c>
      <c r="B13" s="9" t="s">
        <v>66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ht="13.5">
      <c r="A14" s="63">
        <v>6</v>
      </c>
      <c r="B14" s="9" t="s">
        <v>67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ht="40.5">
      <c r="A15" s="63">
        <v>7</v>
      </c>
      <c r="B15" s="9" t="s">
        <v>681</v>
      </c>
      <c r="C15" s="85">
        <v>25112</v>
      </c>
      <c r="D15" s="85">
        <v>125560</v>
      </c>
      <c r="E15" s="85">
        <v>41</v>
      </c>
      <c r="F15" s="64">
        <v>0</v>
      </c>
      <c r="G15" s="64">
        <v>0</v>
      </c>
      <c r="H15" s="64">
        <v>0</v>
      </c>
      <c r="I15" s="85">
        <f>SUM(D15:H15)</f>
        <v>125601</v>
      </c>
    </row>
    <row r="16" spans="1:9" ht="27">
      <c r="A16" s="63">
        <v>8</v>
      </c>
      <c r="B16" s="9" t="s">
        <v>64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9" ht="27">
      <c r="A17" s="63">
        <v>9</v>
      </c>
      <c r="B17" s="9" t="s">
        <v>174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</row>
    <row r="18" spans="1:9" ht="13.5">
      <c r="A18" s="63">
        <v>10</v>
      </c>
      <c r="B18" s="9" t="s">
        <v>65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</row>
    <row r="19" spans="1:9" ht="13.5">
      <c r="A19" s="63">
        <v>11</v>
      </c>
      <c r="B19" s="9" t="s">
        <v>66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</row>
    <row r="20" spans="1:9" ht="13.5">
      <c r="A20" s="63">
        <v>12</v>
      </c>
      <c r="B20" s="9" t="s">
        <v>67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</row>
    <row r="21" spans="1:9" ht="27">
      <c r="A21" s="63">
        <v>13</v>
      </c>
      <c r="B21" s="9" t="s">
        <v>273</v>
      </c>
      <c r="C21" s="85">
        <v>25112</v>
      </c>
      <c r="D21" s="85">
        <v>125560</v>
      </c>
      <c r="E21" s="85">
        <v>41</v>
      </c>
      <c r="F21" s="64">
        <v>0</v>
      </c>
      <c r="G21" s="64">
        <v>0</v>
      </c>
      <c r="H21" s="64">
        <v>0</v>
      </c>
      <c r="I21" s="85">
        <f>SUM(D21:H21)</f>
        <v>125601</v>
      </c>
    </row>
    <row r="22" spans="1:9" ht="13.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7" customHeight="1">
      <c r="A23" s="12"/>
      <c r="B23" s="245" t="s">
        <v>744</v>
      </c>
      <c r="C23" s="245"/>
      <c r="D23" s="245"/>
      <c r="E23" s="12"/>
      <c r="F23" s="12"/>
      <c r="G23" s="12"/>
      <c r="H23" s="12"/>
      <c r="I23" s="12"/>
    </row>
  </sheetData>
  <sheetProtection/>
  <mergeCells count="1">
    <mergeCell ref="B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M23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4.50390625" style="12" customWidth="1"/>
    <col min="2" max="2" width="23.75390625" style="12" customWidth="1"/>
    <col min="3" max="3" width="7.875" style="12" bestFit="1" customWidth="1"/>
    <col min="4" max="4" width="12.625" style="12" customWidth="1"/>
    <col min="5" max="5" width="11.375" style="12" bestFit="1" customWidth="1"/>
    <col min="6" max="6" width="7.875" style="12" bestFit="1" customWidth="1"/>
    <col min="7" max="7" width="11.375" style="12" bestFit="1" customWidth="1"/>
    <col min="8" max="8" width="13.75390625" style="12" customWidth="1"/>
    <col min="9" max="9" width="11.375" style="12" bestFit="1" customWidth="1"/>
    <col min="10" max="10" width="8.625" style="12" customWidth="1"/>
    <col min="11" max="11" width="9.375" style="12" customWidth="1"/>
    <col min="12" max="12" width="7.25390625" style="12" customWidth="1"/>
    <col min="13" max="13" width="10.50390625" style="12" customWidth="1"/>
    <col min="14" max="16384" width="9.00390625" style="12" customWidth="1"/>
  </cols>
  <sheetData>
    <row r="3" ht="13.5">
      <c r="A3" s="12" t="s">
        <v>760</v>
      </c>
    </row>
    <row r="4" spans="1:13" s="13" customFormat="1" ht="13.5">
      <c r="A4" s="253" t="s">
        <v>637</v>
      </c>
      <c r="B4" s="253" t="s">
        <v>401</v>
      </c>
      <c r="C4" s="253" t="s">
        <v>70</v>
      </c>
      <c r="D4" s="253"/>
      <c r="E4" s="253"/>
      <c r="F4" s="253"/>
      <c r="G4" s="253"/>
      <c r="H4" s="253"/>
      <c r="I4" s="253"/>
      <c r="J4" s="253"/>
      <c r="K4" s="253" t="s">
        <v>257</v>
      </c>
      <c r="L4" s="253" t="s">
        <v>761</v>
      </c>
      <c r="M4" s="253" t="s">
        <v>432</v>
      </c>
    </row>
    <row r="5" spans="1:13" s="13" customFormat="1" ht="40.5" customHeight="1">
      <c r="A5" s="253"/>
      <c r="B5" s="253"/>
      <c r="C5" s="253" t="s">
        <v>433</v>
      </c>
      <c r="D5" s="253"/>
      <c r="E5" s="253"/>
      <c r="F5" s="253"/>
      <c r="G5" s="253" t="s">
        <v>427</v>
      </c>
      <c r="H5" s="253"/>
      <c r="I5" s="253"/>
      <c r="J5" s="253"/>
      <c r="K5" s="253"/>
      <c r="L5" s="253"/>
      <c r="M5" s="253"/>
    </row>
    <row r="6" spans="1:13" s="13" customFormat="1" ht="68.25" customHeight="1">
      <c r="A6" s="253"/>
      <c r="B6" s="253"/>
      <c r="C6" s="73" t="s">
        <v>436</v>
      </c>
      <c r="D6" s="73" t="s">
        <v>435</v>
      </c>
      <c r="E6" s="73" t="s">
        <v>434</v>
      </c>
      <c r="F6" s="73" t="s">
        <v>638</v>
      </c>
      <c r="G6" s="73" t="s">
        <v>436</v>
      </c>
      <c r="H6" s="73" t="s">
        <v>435</v>
      </c>
      <c r="I6" s="73" t="s">
        <v>434</v>
      </c>
      <c r="J6" s="73" t="s">
        <v>639</v>
      </c>
      <c r="K6" s="253"/>
      <c r="L6" s="253"/>
      <c r="M6" s="253"/>
    </row>
    <row r="7" spans="1:13" s="13" customFormat="1" ht="13.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</row>
    <row r="8" spans="1:13" ht="23.25">
      <c r="A8" s="75">
        <v>1</v>
      </c>
      <c r="B8" s="75" t="s">
        <v>682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87">
        <v>3075</v>
      </c>
      <c r="I8" s="128">
        <v>0</v>
      </c>
      <c r="J8" s="128">
        <v>0</v>
      </c>
      <c r="K8" s="128">
        <v>0</v>
      </c>
      <c r="L8" s="87">
        <v>1345</v>
      </c>
      <c r="M8" s="87">
        <v>4420</v>
      </c>
    </row>
    <row r="9" spans="1:13" ht="13.5">
      <c r="A9" s="75">
        <v>2</v>
      </c>
      <c r="B9" s="75" t="s">
        <v>389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</row>
    <row r="10" spans="1:13" ht="23.25">
      <c r="A10" s="75">
        <v>3</v>
      </c>
      <c r="B10" s="75" t="s">
        <v>428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</row>
    <row r="11" spans="1:13" ht="13.5">
      <c r="A11" s="75">
        <v>4</v>
      </c>
      <c r="B11" s="75" t="s">
        <v>371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</row>
    <row r="12" spans="1:13" ht="13.5">
      <c r="A12" s="75">
        <v>5</v>
      </c>
      <c r="B12" s="75" t="s">
        <v>429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</row>
    <row r="13" spans="1:13" ht="45.75">
      <c r="A13" s="75">
        <v>6</v>
      </c>
      <c r="B13" s="75" t="s">
        <v>430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87">
        <v>10719</v>
      </c>
      <c r="M13" s="87">
        <v>10719</v>
      </c>
    </row>
    <row r="14" spans="1:13" ht="45.75">
      <c r="A14" s="75">
        <v>7</v>
      </c>
      <c r="B14" s="75" t="s">
        <v>681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87">
        <v>3075</v>
      </c>
      <c r="I14" s="128">
        <v>0</v>
      </c>
      <c r="J14" s="128">
        <v>0</v>
      </c>
      <c r="K14" s="128">
        <v>0</v>
      </c>
      <c r="L14" s="87">
        <v>12064</v>
      </c>
      <c r="M14" s="87">
        <v>15139</v>
      </c>
    </row>
    <row r="15" spans="1:13" ht="13.5">
      <c r="A15" s="75">
        <v>8</v>
      </c>
      <c r="B15" s="75" t="s">
        <v>389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</row>
    <row r="16" spans="1:13" ht="23.25">
      <c r="A16" s="75">
        <v>9</v>
      </c>
      <c r="B16" s="75" t="s">
        <v>428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</row>
    <row r="17" spans="1:13" ht="13.5">
      <c r="A17" s="75">
        <v>10</v>
      </c>
      <c r="B17" s="75" t="s">
        <v>371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</row>
    <row r="18" spans="1:13" ht="13.5">
      <c r="A18" s="75">
        <v>11</v>
      </c>
      <c r="B18" s="75" t="s">
        <v>429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</row>
    <row r="19" spans="1:13" ht="45.75">
      <c r="A19" s="75">
        <v>12</v>
      </c>
      <c r="B19" s="75" t="s">
        <v>430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7">
        <v>14224</v>
      </c>
      <c r="M19" s="87">
        <f>L19</f>
        <v>14224</v>
      </c>
    </row>
    <row r="20" spans="1:13" ht="68.25">
      <c r="A20" s="75">
        <v>13</v>
      </c>
      <c r="B20" s="75" t="s">
        <v>431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ht="23.25">
      <c r="A21" s="75">
        <v>14</v>
      </c>
      <c r="B21" s="75" t="s">
        <v>273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7">
        <f>H14</f>
        <v>3075</v>
      </c>
      <c r="I21" s="86">
        <v>0</v>
      </c>
      <c r="J21" s="86">
        <v>0</v>
      </c>
      <c r="K21" s="86">
        <v>0</v>
      </c>
      <c r="L21" s="87">
        <f>L14+L19</f>
        <v>26288</v>
      </c>
      <c r="M21" s="87">
        <f>M14+M19</f>
        <v>29363</v>
      </c>
    </row>
    <row r="23" spans="1:13" ht="43.5" customHeight="1">
      <c r="A23" s="252" t="s">
        <v>816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</row>
  </sheetData>
  <sheetProtection/>
  <mergeCells count="9">
    <mergeCell ref="A23:M23"/>
    <mergeCell ref="A4:A6"/>
    <mergeCell ref="B4:B6"/>
    <mergeCell ref="C4:J4"/>
    <mergeCell ref="K4:K6"/>
    <mergeCell ref="L4:L6"/>
    <mergeCell ref="M4:M6"/>
    <mergeCell ref="C5:F5"/>
    <mergeCell ref="G5:J5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4.125" style="1" customWidth="1"/>
    <col min="3" max="3" width="10.625" style="170" customWidth="1"/>
    <col min="4" max="4" width="10.00390625" style="1" customWidth="1"/>
    <col min="5" max="16384" width="9.00390625" style="1" customWidth="1"/>
  </cols>
  <sheetData>
    <row r="2" spans="1:3" s="12" customFormat="1" ht="13.5">
      <c r="A2" s="12" t="s">
        <v>762</v>
      </c>
      <c r="C2" s="167"/>
    </row>
    <row r="3" s="12" customFormat="1" ht="13.5">
      <c r="C3" s="167"/>
    </row>
    <row r="4" spans="1:4" s="13" customFormat="1" ht="13.5">
      <c r="A4" s="10" t="s">
        <v>400</v>
      </c>
      <c r="B4" s="10" t="s">
        <v>401</v>
      </c>
      <c r="C4" s="169" t="s">
        <v>667</v>
      </c>
      <c r="D4" s="10" t="s">
        <v>618</v>
      </c>
    </row>
    <row r="5" spans="1:4" s="5" customFormat="1" ht="13.5">
      <c r="A5" s="10">
        <v>1</v>
      </c>
      <c r="B5" s="10">
        <v>2</v>
      </c>
      <c r="C5" s="168">
        <v>3</v>
      </c>
      <c r="D5" s="7">
        <v>4</v>
      </c>
    </row>
    <row r="6" spans="1:4" ht="13.5">
      <c r="A6" s="63"/>
      <c r="B6" s="9" t="s">
        <v>437</v>
      </c>
      <c r="C6" s="173"/>
      <c r="D6" s="129"/>
    </row>
    <row r="7" spans="1:4" ht="13.5">
      <c r="A7" s="63">
        <v>1</v>
      </c>
      <c r="B7" s="9" t="s">
        <v>438</v>
      </c>
      <c r="C7" s="106">
        <v>104188.94387999999</v>
      </c>
      <c r="D7" s="106">
        <v>103559.16828</v>
      </c>
    </row>
    <row r="8" spans="1:4" ht="27">
      <c r="A8" s="63">
        <v>2</v>
      </c>
      <c r="B8" s="9" t="s">
        <v>439</v>
      </c>
      <c r="C8" s="142">
        <v>0</v>
      </c>
      <c r="D8" s="105">
        <v>0</v>
      </c>
    </row>
    <row r="9" spans="1:4" ht="27">
      <c r="A9" s="63">
        <v>3</v>
      </c>
      <c r="B9" s="9" t="s">
        <v>440</v>
      </c>
      <c r="C9" s="106">
        <v>1678</v>
      </c>
      <c r="D9" s="106">
        <v>2371.2305</v>
      </c>
    </row>
    <row r="10" spans="1:4" ht="13.5">
      <c r="A10" s="63">
        <v>4</v>
      </c>
      <c r="B10" s="9" t="s">
        <v>441</v>
      </c>
      <c r="C10" s="106">
        <v>755.91073</v>
      </c>
      <c r="D10" s="106">
        <v>271.16652999999997</v>
      </c>
    </row>
    <row r="11" spans="1:4" ht="13.5">
      <c r="A11" s="63">
        <v>5</v>
      </c>
      <c r="B11" s="9" t="s">
        <v>442</v>
      </c>
      <c r="C11" s="142">
        <v>0</v>
      </c>
      <c r="D11" s="105">
        <v>0</v>
      </c>
    </row>
    <row r="12" spans="1:4" ht="54">
      <c r="A12" s="63">
        <v>6</v>
      </c>
      <c r="B12" s="9" t="s">
        <v>443</v>
      </c>
      <c r="C12" s="142">
        <v>0</v>
      </c>
      <c r="D12" s="105">
        <v>0</v>
      </c>
    </row>
    <row r="13" spans="1:4" ht="27">
      <c r="A13" s="63">
        <v>7</v>
      </c>
      <c r="B13" s="9" t="s">
        <v>444</v>
      </c>
      <c r="C13" s="142">
        <v>0</v>
      </c>
      <c r="D13" s="106">
        <v>240</v>
      </c>
    </row>
    <row r="14" spans="1:4" ht="27">
      <c r="A14" s="63">
        <v>8</v>
      </c>
      <c r="B14" s="9" t="s">
        <v>445</v>
      </c>
      <c r="C14" s="142">
        <v>1340</v>
      </c>
      <c r="D14" s="106">
        <v>5270.849929999999</v>
      </c>
    </row>
    <row r="15" spans="1:4" ht="13.5">
      <c r="A15" s="63">
        <v>9</v>
      </c>
      <c r="B15" s="9" t="s">
        <v>446</v>
      </c>
      <c r="C15" s="142">
        <v>0</v>
      </c>
      <c r="D15" s="105">
        <v>0</v>
      </c>
    </row>
    <row r="16" spans="1:4" ht="27">
      <c r="A16" s="63">
        <v>10</v>
      </c>
      <c r="B16" s="9" t="s">
        <v>447</v>
      </c>
      <c r="C16" s="142">
        <v>0</v>
      </c>
      <c r="D16" s="105">
        <v>0</v>
      </c>
    </row>
    <row r="17" spans="1:4" ht="13.5">
      <c r="A17" s="63">
        <v>11</v>
      </c>
      <c r="B17" s="9" t="s">
        <v>448</v>
      </c>
      <c r="C17" s="142">
        <v>131</v>
      </c>
      <c r="D17" s="105">
        <v>0</v>
      </c>
    </row>
    <row r="18" spans="1:4" ht="27">
      <c r="A18" s="63">
        <v>12</v>
      </c>
      <c r="B18" s="9" t="s">
        <v>449</v>
      </c>
      <c r="C18" s="142">
        <v>0</v>
      </c>
      <c r="D18" s="105">
        <v>0</v>
      </c>
    </row>
    <row r="19" spans="1:4" ht="13.5">
      <c r="A19" s="63">
        <v>13</v>
      </c>
      <c r="B19" s="9" t="s">
        <v>450</v>
      </c>
      <c r="C19" s="105">
        <v>0</v>
      </c>
      <c r="D19" s="105">
        <v>0</v>
      </c>
    </row>
    <row r="20" spans="1:4" ht="13.5">
      <c r="A20" s="63">
        <v>14</v>
      </c>
      <c r="B20" s="9" t="s">
        <v>451</v>
      </c>
      <c r="C20" s="106">
        <v>108093.85461</v>
      </c>
      <c r="D20" s="106">
        <v>111712.41524</v>
      </c>
    </row>
    <row r="21" spans="1:4" ht="13.5">
      <c r="A21" s="63"/>
      <c r="B21" s="9" t="s">
        <v>452</v>
      </c>
      <c r="C21" s="174"/>
      <c r="D21" s="129"/>
    </row>
    <row r="22" spans="1:4" ht="13.5">
      <c r="A22" s="63">
        <v>15</v>
      </c>
      <c r="B22" s="9" t="s">
        <v>453</v>
      </c>
      <c r="C22" s="106">
        <v>-5999</v>
      </c>
      <c r="D22" s="106">
        <v>-10070.28881</v>
      </c>
    </row>
    <row r="23" spans="1:4" ht="27">
      <c r="A23" s="63">
        <v>16</v>
      </c>
      <c r="B23" s="9" t="s">
        <v>454</v>
      </c>
      <c r="C23" s="142">
        <v>0</v>
      </c>
      <c r="D23" s="105">
        <v>0</v>
      </c>
    </row>
    <row r="24" spans="1:4" ht="13.5">
      <c r="A24" s="63">
        <v>17</v>
      </c>
      <c r="B24" s="9" t="s">
        <v>455</v>
      </c>
      <c r="C24" s="142">
        <v>0</v>
      </c>
      <c r="D24" s="105">
        <v>0</v>
      </c>
    </row>
    <row r="25" spans="1:4" ht="13.5">
      <c r="A25" s="63">
        <v>18</v>
      </c>
      <c r="B25" s="9" t="s">
        <v>456</v>
      </c>
      <c r="C25" s="106">
        <v>-23472</v>
      </c>
      <c r="D25" s="106">
        <v>-17186.97898</v>
      </c>
    </row>
    <row r="26" spans="1:4" ht="13.5">
      <c r="A26" s="63">
        <v>19</v>
      </c>
      <c r="B26" s="9" t="s">
        <v>457</v>
      </c>
      <c r="C26" s="106">
        <v>-26187</v>
      </c>
      <c r="D26" s="106">
        <v>-17263.35026</v>
      </c>
    </row>
    <row r="27" spans="1:4" ht="13.5">
      <c r="A27" s="63">
        <v>20</v>
      </c>
      <c r="B27" s="9" t="s">
        <v>458</v>
      </c>
      <c r="C27" s="142">
        <v>0</v>
      </c>
      <c r="D27" s="105">
        <v>0</v>
      </c>
    </row>
    <row r="28" spans="1:4" ht="13.5">
      <c r="A28" s="63">
        <v>21</v>
      </c>
      <c r="B28" s="9" t="s">
        <v>459</v>
      </c>
      <c r="C28" s="106">
        <v>-332.98149</v>
      </c>
      <c r="D28" s="106">
        <v>-800.17789</v>
      </c>
    </row>
    <row r="29" spans="1:4" ht="13.5">
      <c r="A29" s="63">
        <v>22</v>
      </c>
      <c r="B29" s="9" t="s">
        <v>460</v>
      </c>
      <c r="C29" s="106">
        <v>-3305</v>
      </c>
      <c r="D29" s="106">
        <v>-2370.7865699999998</v>
      </c>
    </row>
    <row r="30" spans="1:4" ht="27">
      <c r="A30" s="63">
        <v>23</v>
      </c>
      <c r="B30" s="9" t="s">
        <v>461</v>
      </c>
      <c r="C30" s="142">
        <v>0</v>
      </c>
      <c r="D30" s="105">
        <v>0</v>
      </c>
    </row>
    <row r="31" spans="1:4" ht="13.5">
      <c r="A31" s="63">
        <v>24</v>
      </c>
      <c r="B31" s="9" t="s">
        <v>450</v>
      </c>
      <c r="C31" s="142">
        <v>0</v>
      </c>
      <c r="D31" s="105">
        <v>0</v>
      </c>
    </row>
    <row r="32" spans="1:4" ht="13.5">
      <c r="A32" s="63">
        <v>25</v>
      </c>
      <c r="B32" s="9" t="s">
        <v>462</v>
      </c>
      <c r="C32" s="106">
        <v>-59295.98149</v>
      </c>
      <c r="D32" s="106">
        <v>-47692.03728</v>
      </c>
    </row>
    <row r="33" spans="1:4" ht="13.5">
      <c r="A33" s="63">
        <v>26</v>
      </c>
      <c r="B33" s="9" t="s">
        <v>463</v>
      </c>
      <c r="C33" s="106">
        <v>48797.87312</v>
      </c>
      <c r="D33" s="106">
        <v>64020.377960000005</v>
      </c>
    </row>
    <row r="34" ht="13.5">
      <c r="A3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2" customWidth="1"/>
    <col min="2" max="2" width="46.375" style="1" customWidth="1"/>
    <col min="3" max="3" width="11.25390625" style="1" customWidth="1"/>
    <col min="4" max="4" width="10.875" style="1" customWidth="1"/>
    <col min="5" max="16384" width="9.00390625" style="1" customWidth="1"/>
  </cols>
  <sheetData>
    <row r="2" s="12" customFormat="1" ht="13.5">
      <c r="A2" s="22" t="s">
        <v>763</v>
      </c>
    </row>
    <row r="3" s="12" customFormat="1" ht="13.5">
      <c r="A3" s="22"/>
    </row>
    <row r="4" spans="1:4" s="13" customFormat="1" ht="13.5">
      <c r="A4" s="19" t="s">
        <v>400</v>
      </c>
      <c r="B4" s="10" t="s">
        <v>401</v>
      </c>
      <c r="C4" s="10" t="s">
        <v>667</v>
      </c>
      <c r="D4" s="10" t="s">
        <v>618</v>
      </c>
    </row>
    <row r="5" spans="1:4" s="5" customFormat="1" ht="13.5">
      <c r="A5" s="19">
        <v>1</v>
      </c>
      <c r="B5" s="10">
        <v>2</v>
      </c>
      <c r="C5" s="10">
        <v>3</v>
      </c>
      <c r="D5" s="10">
        <v>4</v>
      </c>
    </row>
    <row r="6" spans="1:4" ht="13.5">
      <c r="A6" s="254" t="s">
        <v>188</v>
      </c>
      <c r="B6" s="255"/>
      <c r="C6" s="8"/>
      <c r="D6" s="129"/>
    </row>
    <row r="7" spans="1:4" ht="54">
      <c r="A7" s="11">
        <v>1</v>
      </c>
      <c r="B7" s="9" t="s">
        <v>464</v>
      </c>
      <c r="C7" s="130">
        <v>11058.92921</v>
      </c>
      <c r="D7" s="130">
        <v>2721.08118</v>
      </c>
    </row>
    <row r="8" spans="1:4" ht="13.5">
      <c r="A8" s="11" t="s">
        <v>204</v>
      </c>
      <c r="B8" s="9" t="s">
        <v>465</v>
      </c>
      <c r="C8" s="130">
        <v>6261.0779</v>
      </c>
      <c r="D8" s="130">
        <v>579</v>
      </c>
    </row>
    <row r="9" spans="1:4" ht="13.5">
      <c r="A9" s="11" t="s">
        <v>205</v>
      </c>
      <c r="B9" s="9" t="s">
        <v>466</v>
      </c>
      <c r="C9" s="130">
        <v>4796</v>
      </c>
      <c r="D9" s="130">
        <v>2142</v>
      </c>
    </row>
    <row r="10" spans="1:4" ht="13.5">
      <c r="A10" s="11" t="s">
        <v>305</v>
      </c>
      <c r="B10" s="9" t="s">
        <v>467</v>
      </c>
      <c r="C10" s="131">
        <v>0</v>
      </c>
      <c r="D10" s="131">
        <v>0</v>
      </c>
    </row>
    <row r="11" spans="1:4" ht="13.5">
      <c r="A11" s="11" t="s">
        <v>306</v>
      </c>
      <c r="B11" s="9" t="s">
        <v>468</v>
      </c>
      <c r="C11" s="131">
        <v>0</v>
      </c>
      <c r="D11" s="131">
        <v>0</v>
      </c>
    </row>
    <row r="12" spans="1:4" ht="13.5">
      <c r="A12" s="11" t="s">
        <v>307</v>
      </c>
      <c r="B12" s="9" t="s">
        <v>469</v>
      </c>
      <c r="C12" s="131">
        <v>0</v>
      </c>
      <c r="D12" s="131">
        <v>0</v>
      </c>
    </row>
    <row r="13" spans="1:4" ht="13.5">
      <c r="A13" s="11" t="s">
        <v>476</v>
      </c>
      <c r="B13" s="9" t="s">
        <v>601</v>
      </c>
      <c r="C13" s="130">
        <v>8</v>
      </c>
      <c r="D13" s="131">
        <v>0</v>
      </c>
    </row>
    <row r="14" spans="1:4" ht="13.5">
      <c r="A14" s="11" t="s">
        <v>477</v>
      </c>
      <c r="B14" s="9" t="s">
        <v>562</v>
      </c>
      <c r="C14" s="130">
        <v>2</v>
      </c>
      <c r="D14" s="131">
        <v>0</v>
      </c>
    </row>
    <row r="15" spans="1:4" ht="54">
      <c r="A15" s="11">
        <v>2</v>
      </c>
      <c r="B15" s="9" t="s">
        <v>470</v>
      </c>
      <c r="C15" s="130">
        <v>20188</v>
      </c>
      <c r="D15" s="130">
        <v>38646.17183000001</v>
      </c>
    </row>
    <row r="16" spans="1:4" ht="13.5">
      <c r="A16" s="11">
        <v>3</v>
      </c>
      <c r="B16" s="9" t="s">
        <v>471</v>
      </c>
      <c r="C16" s="130">
        <v>31255.14632</v>
      </c>
      <c r="D16" s="130">
        <v>41367.25301000001</v>
      </c>
    </row>
    <row r="17" spans="1:4" ht="13.5">
      <c r="A17" s="254" t="s">
        <v>189</v>
      </c>
      <c r="B17" s="255"/>
      <c r="C17" s="129"/>
      <c r="D17" s="129"/>
    </row>
    <row r="18" spans="1:4" ht="54">
      <c r="A18" s="11">
        <v>4</v>
      </c>
      <c r="B18" s="9" t="s">
        <v>472</v>
      </c>
      <c r="C18" s="130">
        <v>-1437.78594</v>
      </c>
      <c r="D18" s="130">
        <v>-2272.15309</v>
      </c>
    </row>
    <row r="19" spans="1:4" ht="13.5">
      <c r="A19" s="11" t="s">
        <v>177</v>
      </c>
      <c r="B19" s="9" t="s">
        <v>465</v>
      </c>
      <c r="C19" s="130">
        <v>-841.4620699999999</v>
      </c>
      <c r="D19" s="130">
        <v>-1917</v>
      </c>
    </row>
    <row r="20" spans="1:4" ht="13.5">
      <c r="A20" s="11" t="s">
        <v>178</v>
      </c>
      <c r="B20" s="9" t="s">
        <v>466</v>
      </c>
      <c r="C20" s="130">
        <v>-566.32387</v>
      </c>
      <c r="D20" s="130">
        <v>-355</v>
      </c>
    </row>
    <row r="21" spans="1:4" ht="13.5">
      <c r="A21" s="11" t="s">
        <v>506</v>
      </c>
      <c r="B21" s="9" t="s">
        <v>467</v>
      </c>
      <c r="C21" s="131">
        <v>0</v>
      </c>
      <c r="D21" s="131">
        <v>0</v>
      </c>
    </row>
    <row r="22" spans="1:4" ht="13.5">
      <c r="A22" s="11" t="s">
        <v>507</v>
      </c>
      <c r="B22" s="9" t="s">
        <v>468</v>
      </c>
      <c r="C22" s="131">
        <v>0</v>
      </c>
      <c r="D22" s="131">
        <v>0</v>
      </c>
    </row>
    <row r="23" spans="1:4" ht="13.5">
      <c r="A23" s="11" t="s">
        <v>508</v>
      </c>
      <c r="B23" s="9" t="s">
        <v>562</v>
      </c>
      <c r="C23" s="130">
        <v>-30</v>
      </c>
      <c r="D23" s="130">
        <v>-60</v>
      </c>
    </row>
    <row r="24" spans="1:4" ht="54">
      <c r="A24" s="11">
        <v>5</v>
      </c>
      <c r="B24" s="9" t="s">
        <v>473</v>
      </c>
      <c r="C24" s="130">
        <v>-2438</v>
      </c>
      <c r="D24" s="131">
        <v>0</v>
      </c>
    </row>
    <row r="25" spans="1:4" ht="13.5">
      <c r="A25" s="11">
        <v>6</v>
      </c>
      <c r="B25" s="9" t="s">
        <v>474</v>
      </c>
      <c r="C25" s="130">
        <v>-3875.8299399999996</v>
      </c>
      <c r="D25" s="130">
        <v>-2272.40309</v>
      </c>
    </row>
    <row r="26" spans="1:4" ht="13.5">
      <c r="A26" s="11">
        <v>7</v>
      </c>
      <c r="B26" s="9" t="s">
        <v>475</v>
      </c>
      <c r="C26" s="130">
        <v>27379.31638</v>
      </c>
      <c r="D26" s="130">
        <v>39094.84992000001</v>
      </c>
    </row>
  </sheetData>
  <sheetProtection/>
  <mergeCells count="2">
    <mergeCell ref="A6:B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E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0.25390625" style="1" customWidth="1"/>
    <col min="5" max="5" width="11.875" style="1" customWidth="1"/>
    <col min="6" max="16384" width="9.00390625" style="1" customWidth="1"/>
  </cols>
  <sheetData>
    <row r="2" s="12" customFormat="1" ht="13.5">
      <c r="A2" s="12" t="s">
        <v>764</v>
      </c>
    </row>
    <row r="3" s="12" customFormat="1" ht="13.5"/>
    <row r="4" spans="1:5" s="13" customFormat="1" ht="13.5">
      <c r="A4" s="10" t="s">
        <v>400</v>
      </c>
      <c r="B4" s="10" t="s">
        <v>401</v>
      </c>
      <c r="C4" s="10" t="s">
        <v>210</v>
      </c>
      <c r="D4" s="10" t="s">
        <v>667</v>
      </c>
      <c r="E4" s="10" t="s">
        <v>618</v>
      </c>
    </row>
    <row r="5" spans="1:5" s="5" customFormat="1" ht="13.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13.5">
      <c r="A6" s="9">
        <v>1</v>
      </c>
      <c r="B6" s="9" t="s">
        <v>478</v>
      </c>
      <c r="C6" s="9"/>
      <c r="D6" s="175">
        <v>0</v>
      </c>
      <c r="E6" s="105">
        <v>0</v>
      </c>
    </row>
    <row r="7" spans="1:5" ht="27">
      <c r="A7" s="9">
        <v>2</v>
      </c>
      <c r="B7" s="9" t="s">
        <v>479</v>
      </c>
      <c r="C7" s="9"/>
      <c r="D7" s="175">
        <v>0</v>
      </c>
      <c r="E7" s="105">
        <v>0</v>
      </c>
    </row>
    <row r="8" spans="1:5" ht="13.5">
      <c r="A8" s="9">
        <v>3</v>
      </c>
      <c r="B8" s="9" t="s">
        <v>480</v>
      </c>
      <c r="C8" s="9"/>
      <c r="D8" s="176">
        <v>46</v>
      </c>
      <c r="E8" s="177">
        <v>0</v>
      </c>
    </row>
    <row r="9" spans="1:5" ht="13.5">
      <c r="A9" s="9">
        <v>4</v>
      </c>
      <c r="B9" s="9" t="s">
        <v>481</v>
      </c>
      <c r="C9" s="9"/>
      <c r="D9" s="175">
        <v>0</v>
      </c>
      <c r="E9" s="175">
        <v>0</v>
      </c>
    </row>
    <row r="10" spans="1:5" ht="27">
      <c r="A10" s="9">
        <v>5</v>
      </c>
      <c r="B10" s="9" t="s">
        <v>482</v>
      </c>
      <c r="C10" s="9"/>
      <c r="D10" s="176">
        <v>2.47603</v>
      </c>
      <c r="E10" s="177">
        <v>21</v>
      </c>
    </row>
    <row r="11" spans="1:5" ht="27">
      <c r="A11" s="9">
        <v>6</v>
      </c>
      <c r="B11" s="9" t="s">
        <v>483</v>
      </c>
      <c r="C11" s="9"/>
      <c r="D11" s="175">
        <v>0</v>
      </c>
      <c r="E11" s="175">
        <v>0</v>
      </c>
    </row>
    <row r="12" spans="1:5" ht="13.5">
      <c r="A12" s="9">
        <v>7</v>
      </c>
      <c r="B12" s="9" t="s">
        <v>484</v>
      </c>
      <c r="C12" s="9"/>
      <c r="D12" s="175">
        <v>0</v>
      </c>
      <c r="E12" s="175">
        <v>0</v>
      </c>
    </row>
    <row r="13" spans="1:5" ht="13.5">
      <c r="A13" s="9">
        <v>8</v>
      </c>
      <c r="B13" s="9" t="s">
        <v>562</v>
      </c>
      <c r="C13" s="9"/>
      <c r="D13" s="176">
        <v>12363</v>
      </c>
      <c r="E13" s="177">
        <v>7504</v>
      </c>
    </row>
    <row r="14" spans="1:5" ht="13.5">
      <c r="A14" s="9">
        <v>9</v>
      </c>
      <c r="B14" s="9" t="s">
        <v>485</v>
      </c>
      <c r="C14" s="9"/>
      <c r="D14" s="176">
        <v>12411.47603</v>
      </c>
      <c r="E14" s="177">
        <v>7524.92882</v>
      </c>
    </row>
    <row r="18" spans="1:5" ht="13.5">
      <c r="A18" s="12"/>
      <c r="B18" s="245" t="s">
        <v>640</v>
      </c>
      <c r="C18" s="256"/>
      <c r="D18" s="256"/>
      <c r="E18" s="257"/>
    </row>
    <row r="19" spans="1:5" ht="13.5">
      <c r="A19" s="12"/>
      <c r="B19" s="88"/>
      <c r="C19" s="89"/>
      <c r="D19" s="89"/>
      <c r="E19" s="12"/>
    </row>
    <row r="20" spans="1:5" ht="13.5">
      <c r="A20" s="12"/>
      <c r="B20" s="10" t="s">
        <v>401</v>
      </c>
      <c r="C20" s="10" t="s">
        <v>210</v>
      </c>
      <c r="D20" s="10" t="s">
        <v>667</v>
      </c>
      <c r="E20" s="10" t="s">
        <v>618</v>
      </c>
    </row>
    <row r="21" spans="1:5" ht="13.5">
      <c r="A21" s="12"/>
      <c r="B21" s="10">
        <v>2</v>
      </c>
      <c r="C21" s="10">
        <v>3</v>
      </c>
      <c r="D21" s="10">
        <v>4</v>
      </c>
      <c r="E21" s="10">
        <v>5</v>
      </c>
    </row>
    <row r="22" spans="1:5" ht="15" customHeight="1">
      <c r="A22" s="12"/>
      <c r="B22" s="90" t="s">
        <v>641</v>
      </c>
      <c r="C22" s="9"/>
      <c r="D22" s="93">
        <v>6525</v>
      </c>
      <c r="E22" s="177">
        <v>7082</v>
      </c>
    </row>
    <row r="23" spans="1:5" ht="30" customHeight="1">
      <c r="A23" s="12"/>
      <c r="B23" s="9" t="s">
        <v>767</v>
      </c>
      <c r="C23" s="9"/>
      <c r="D23" s="93">
        <v>38</v>
      </c>
      <c r="E23" s="175">
        <v>0</v>
      </c>
    </row>
    <row r="24" spans="1:5" ht="30" customHeight="1">
      <c r="A24" s="12"/>
      <c r="B24" s="9" t="s">
        <v>817</v>
      </c>
      <c r="C24" s="9"/>
      <c r="D24" s="93">
        <v>489</v>
      </c>
      <c r="E24" s="93">
        <v>110</v>
      </c>
    </row>
    <row r="25" spans="1:5" ht="25.5" customHeight="1">
      <c r="A25" s="12"/>
      <c r="B25" s="9" t="s">
        <v>765</v>
      </c>
      <c r="C25" s="9"/>
      <c r="D25" s="93">
        <v>4983</v>
      </c>
      <c r="E25" s="175">
        <v>0</v>
      </c>
    </row>
    <row r="26" spans="1:5" ht="13.5">
      <c r="A26" s="12"/>
      <c r="B26" s="9" t="s">
        <v>642</v>
      </c>
      <c r="C26" s="9"/>
      <c r="D26" s="178">
        <v>328</v>
      </c>
      <c r="E26" s="177">
        <v>311.9288200000001</v>
      </c>
    </row>
  </sheetData>
  <sheetProtection/>
  <mergeCells count="1"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E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4" width="10.875" style="1" bestFit="1" customWidth="1"/>
    <col min="5" max="5" width="8.875" style="1" bestFit="1" customWidth="1"/>
    <col min="6" max="16384" width="9.00390625" style="1" customWidth="1"/>
  </cols>
  <sheetData>
    <row r="2" s="12" customFormat="1" ht="13.5">
      <c r="A2" s="12" t="s">
        <v>766</v>
      </c>
    </row>
    <row r="3" s="12" customFormat="1" ht="13.5"/>
    <row r="4" spans="1:5" s="13" customFormat="1" ht="13.5">
      <c r="A4" s="10" t="s">
        <v>400</v>
      </c>
      <c r="B4" s="10" t="s">
        <v>401</v>
      </c>
      <c r="C4" s="10" t="s">
        <v>210</v>
      </c>
      <c r="D4" s="10" t="s">
        <v>667</v>
      </c>
      <c r="E4" s="10" t="s">
        <v>618</v>
      </c>
    </row>
    <row r="5" spans="1:5" s="5" customFormat="1" ht="13.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13.5">
      <c r="A6" s="63">
        <v>1</v>
      </c>
      <c r="B6" s="9" t="s">
        <v>486</v>
      </c>
      <c r="C6" s="8"/>
      <c r="D6" s="99">
        <v>-23827</v>
      </c>
      <c r="E6" s="106">
        <v>-15407.57728</v>
      </c>
    </row>
    <row r="7" spans="1:5" ht="13.5">
      <c r="A7" s="63">
        <v>2</v>
      </c>
      <c r="B7" s="9" t="s">
        <v>487</v>
      </c>
      <c r="C7" s="8"/>
      <c r="D7" s="99">
        <v>-2645.88407</v>
      </c>
      <c r="E7" s="106">
        <v>-1900</v>
      </c>
    </row>
    <row r="8" spans="1:5" ht="27">
      <c r="A8" s="63">
        <v>3</v>
      </c>
      <c r="B8" s="9" t="s">
        <v>488</v>
      </c>
      <c r="C8" s="8"/>
      <c r="D8" s="105">
        <v>0</v>
      </c>
      <c r="E8" s="105">
        <v>0</v>
      </c>
    </row>
    <row r="9" spans="1:5" ht="27">
      <c r="A9" s="63">
        <v>4</v>
      </c>
      <c r="B9" s="9" t="s">
        <v>489</v>
      </c>
      <c r="C9" s="8"/>
      <c r="D9" s="105">
        <v>0</v>
      </c>
      <c r="E9" s="105">
        <v>0</v>
      </c>
    </row>
    <row r="10" spans="1:5" ht="13.5">
      <c r="A10" s="63">
        <v>5</v>
      </c>
      <c r="B10" s="9" t="s">
        <v>490</v>
      </c>
      <c r="C10" s="8"/>
      <c r="D10" s="105">
        <v>0</v>
      </c>
      <c r="E10" s="105">
        <v>0</v>
      </c>
    </row>
    <row r="11" spans="1:5" ht="27">
      <c r="A11" s="63">
        <v>6</v>
      </c>
      <c r="B11" s="9" t="s">
        <v>491</v>
      </c>
      <c r="C11" s="8"/>
      <c r="D11" s="106">
        <v>-4</v>
      </c>
      <c r="E11" s="106">
        <v>-3</v>
      </c>
    </row>
    <row r="12" spans="1:5" ht="54">
      <c r="A12" s="63">
        <v>7</v>
      </c>
      <c r="B12" s="9" t="s">
        <v>492</v>
      </c>
      <c r="C12" s="8"/>
      <c r="D12" s="99">
        <v>-5530</v>
      </c>
      <c r="E12" s="106">
        <v>-2222</v>
      </c>
    </row>
    <row r="13" spans="1:5" ht="13.5">
      <c r="A13" s="63">
        <v>8</v>
      </c>
      <c r="B13" s="9" t="s">
        <v>683</v>
      </c>
      <c r="C13" s="8"/>
      <c r="D13" s="99">
        <v>-11515</v>
      </c>
      <c r="E13" s="106">
        <v>-4112.33421</v>
      </c>
    </row>
    <row r="14" spans="1:5" ht="27">
      <c r="A14" s="63">
        <v>9</v>
      </c>
      <c r="B14" s="9" t="s">
        <v>493</v>
      </c>
      <c r="C14" s="8"/>
      <c r="D14" s="99">
        <v>-395</v>
      </c>
      <c r="E14" s="105">
        <v>0</v>
      </c>
    </row>
    <row r="15" spans="1:5" ht="13.5">
      <c r="A15" s="63">
        <v>10</v>
      </c>
      <c r="B15" s="9" t="s">
        <v>494</v>
      </c>
      <c r="C15" s="8"/>
      <c r="D15" s="99">
        <v>-88</v>
      </c>
      <c r="E15" s="106">
        <v>-320</v>
      </c>
    </row>
    <row r="16" spans="1:5" ht="13.5">
      <c r="A16" s="63">
        <v>11</v>
      </c>
      <c r="B16" s="9" t="s">
        <v>495</v>
      </c>
      <c r="C16" s="8"/>
      <c r="D16" s="99">
        <v>-109</v>
      </c>
      <c r="E16" s="106">
        <v>-14</v>
      </c>
    </row>
    <row r="17" spans="1:5" ht="13.5">
      <c r="A17" s="63">
        <v>12</v>
      </c>
      <c r="B17" s="9" t="s">
        <v>496</v>
      </c>
      <c r="C17" s="8"/>
      <c r="D17" s="99">
        <v>-824</v>
      </c>
      <c r="E17" s="106">
        <v>-437.73915</v>
      </c>
    </row>
    <row r="18" spans="1:5" ht="27">
      <c r="A18" s="63">
        <v>13</v>
      </c>
      <c r="B18" s="9" t="s">
        <v>497</v>
      </c>
      <c r="C18" s="8"/>
      <c r="D18" s="99">
        <v>-1019</v>
      </c>
      <c r="E18" s="106">
        <v>-1318.12694</v>
      </c>
    </row>
    <row r="19" spans="1:5" ht="40.5">
      <c r="A19" s="63">
        <v>14</v>
      </c>
      <c r="B19" s="9" t="s">
        <v>498</v>
      </c>
      <c r="C19" s="8"/>
      <c r="D19" s="105">
        <v>0</v>
      </c>
      <c r="E19" s="105">
        <v>0</v>
      </c>
    </row>
    <row r="20" spans="1:5" s="187" customFormat="1" ht="13.5">
      <c r="A20" s="220">
        <v>15</v>
      </c>
      <c r="B20" s="185" t="s">
        <v>739</v>
      </c>
      <c r="C20" s="186"/>
      <c r="D20" s="133">
        <v>-8612.03107</v>
      </c>
      <c r="E20" s="107">
        <v>-6721.76837</v>
      </c>
    </row>
    <row r="21" spans="1:5" ht="40.5" customHeight="1">
      <c r="A21" s="63">
        <v>16</v>
      </c>
      <c r="B21" s="9" t="s">
        <v>701</v>
      </c>
      <c r="C21" s="8"/>
      <c r="D21" s="105">
        <v>0</v>
      </c>
      <c r="E21" s="105">
        <v>0</v>
      </c>
    </row>
    <row r="22" spans="1:5" ht="27">
      <c r="A22" s="63">
        <v>17</v>
      </c>
      <c r="B22" s="9" t="s">
        <v>499</v>
      </c>
      <c r="C22" s="8"/>
      <c r="D22" s="99">
        <v>-54568.91514</v>
      </c>
      <c r="E22" s="106">
        <v>-32587.876989999997</v>
      </c>
    </row>
    <row r="23" spans="1:5" ht="13.5">
      <c r="A23" s="151"/>
      <c r="B23" s="183"/>
      <c r="C23" s="152"/>
      <c r="D23" s="184"/>
      <c r="E23" s="153"/>
    </row>
    <row r="24" spans="1:5" ht="13.5" customHeight="1">
      <c r="A24" s="245" t="s">
        <v>779</v>
      </c>
      <c r="B24" s="245"/>
      <c r="C24" s="245"/>
      <c r="D24" s="245"/>
      <c r="E24" s="245"/>
    </row>
    <row r="25" spans="1:5" ht="57" customHeight="1">
      <c r="A25" s="188" t="s">
        <v>623</v>
      </c>
      <c r="B25" s="245" t="s">
        <v>778</v>
      </c>
      <c r="C25" s="258"/>
      <c r="D25" s="258"/>
      <c r="E25" s="242"/>
    </row>
    <row r="26" spans="1:5" ht="57" customHeight="1">
      <c r="A26" s="188" t="s">
        <v>623</v>
      </c>
      <c r="B26" s="245" t="s">
        <v>777</v>
      </c>
      <c r="C26" s="258"/>
      <c r="D26" s="258"/>
      <c r="E26" s="242"/>
    </row>
  </sheetData>
  <sheetProtection/>
  <mergeCells count="3">
    <mergeCell ref="B25:E25"/>
    <mergeCell ref="B26:E26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="88" zoomScaleNormal="88" zoomScalePageLayoutView="0" workbookViewId="0" topLeftCell="A1">
      <selection activeCell="D54" sqref="D54"/>
    </sheetView>
  </sheetViews>
  <sheetFormatPr defaultColWidth="9.00390625" defaultRowHeight="13.5"/>
  <cols>
    <col min="1" max="1" width="9.75390625" style="12" customWidth="1"/>
    <col min="2" max="2" width="6.625" style="39" customWidth="1"/>
    <col min="3" max="3" width="65.375" style="12" customWidth="1"/>
    <col min="4" max="4" width="9.125" style="41" customWidth="1"/>
    <col min="5" max="5" width="13.125" style="12" customWidth="1"/>
    <col min="6" max="6" width="19.625" style="12" customWidth="1"/>
    <col min="7" max="7" width="14.375" style="12" customWidth="1"/>
    <col min="8" max="8" width="13.875" style="12" customWidth="1"/>
    <col min="9" max="9" width="11.25390625" style="12" customWidth="1"/>
    <col min="10" max="10" width="12.625" style="12" customWidth="1"/>
    <col min="11" max="16384" width="9.00390625" style="12" customWidth="1"/>
  </cols>
  <sheetData>
    <row r="1" spans="3:5" ht="13.5">
      <c r="C1" s="40"/>
      <c r="D1" s="13"/>
      <c r="E1" s="13" t="s">
        <v>72</v>
      </c>
    </row>
    <row r="2" spans="3:5" ht="13.5">
      <c r="C2" s="40"/>
      <c r="D2" s="13"/>
      <c r="E2" s="13" t="s">
        <v>665</v>
      </c>
    </row>
    <row r="3" spans="3:5" ht="13.5">
      <c r="C3" s="40"/>
      <c r="D3" s="13"/>
      <c r="E3" s="41" t="s">
        <v>625</v>
      </c>
    </row>
    <row r="4" ht="13.5">
      <c r="J4" s="33" t="s">
        <v>322</v>
      </c>
    </row>
    <row r="5" spans="2:10" s="13" customFormat="1" ht="13.5" customHeight="1">
      <c r="B5" s="232" t="s">
        <v>400</v>
      </c>
      <c r="C5" s="234" t="s">
        <v>401</v>
      </c>
      <c r="D5" s="234" t="s">
        <v>210</v>
      </c>
      <c r="E5" s="236" t="s">
        <v>248</v>
      </c>
      <c r="F5" s="237"/>
      <c r="G5" s="237"/>
      <c r="H5" s="238"/>
      <c r="I5" s="234" t="s">
        <v>276</v>
      </c>
      <c r="J5" s="234" t="s">
        <v>277</v>
      </c>
    </row>
    <row r="6" spans="2:10" s="13" customFormat="1" ht="43.5" customHeight="1">
      <c r="B6" s="233"/>
      <c r="C6" s="235"/>
      <c r="D6" s="235"/>
      <c r="E6" s="10" t="s">
        <v>274</v>
      </c>
      <c r="F6" s="10" t="s">
        <v>859</v>
      </c>
      <c r="G6" s="10" t="s">
        <v>342</v>
      </c>
      <c r="H6" s="10" t="s">
        <v>275</v>
      </c>
      <c r="I6" s="235"/>
      <c r="J6" s="235"/>
    </row>
    <row r="7" spans="2:10" s="13" customFormat="1" ht="14.25" thickBot="1">
      <c r="B7" s="28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</row>
    <row r="8" spans="2:10" ht="14.25" thickTop="1">
      <c r="B8" s="34">
        <v>1</v>
      </c>
      <c r="C8" s="32" t="s">
        <v>644</v>
      </c>
      <c r="D8" s="36">
        <v>1</v>
      </c>
      <c r="E8" s="42">
        <v>125601</v>
      </c>
      <c r="F8" s="42">
        <v>4420</v>
      </c>
      <c r="G8" s="42">
        <v>21017</v>
      </c>
      <c r="H8" s="42">
        <v>151038</v>
      </c>
      <c r="I8" s="42">
        <v>0</v>
      </c>
      <c r="J8" s="42">
        <v>151038</v>
      </c>
    </row>
    <row r="9" spans="2:10" ht="30" customHeight="1">
      <c r="B9" s="21">
        <v>2</v>
      </c>
      <c r="C9" s="9" t="s">
        <v>249</v>
      </c>
      <c r="D9" s="36"/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2:10" ht="13.5">
      <c r="B10" s="21">
        <v>3</v>
      </c>
      <c r="C10" s="9" t="s">
        <v>668</v>
      </c>
      <c r="D10" s="36"/>
      <c r="E10" s="42">
        <v>125601</v>
      </c>
      <c r="F10" s="42">
        <v>4420</v>
      </c>
      <c r="G10" s="42">
        <v>21017</v>
      </c>
      <c r="H10" s="42">
        <v>151038</v>
      </c>
      <c r="I10" s="42">
        <v>0</v>
      </c>
      <c r="J10" s="42">
        <v>151038</v>
      </c>
    </row>
    <row r="11" spans="2:10" ht="13.5">
      <c r="B11" s="21">
        <v>4</v>
      </c>
      <c r="C11" s="9" t="s">
        <v>250</v>
      </c>
      <c r="D11" s="36"/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2:10" ht="13.5">
      <c r="B12" s="21" t="s">
        <v>177</v>
      </c>
      <c r="C12" s="9" t="s">
        <v>251</v>
      </c>
      <c r="D12" s="36"/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2:10" ht="13.5">
      <c r="B13" s="21" t="s">
        <v>178</v>
      </c>
      <c r="C13" s="9" t="s">
        <v>252</v>
      </c>
      <c r="D13" s="36"/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2:10" ht="13.5">
      <c r="B14" s="21">
        <v>5</v>
      </c>
      <c r="C14" s="9" t="s">
        <v>253</v>
      </c>
      <c r="D14" s="36"/>
      <c r="E14" s="42"/>
      <c r="F14" s="42"/>
      <c r="G14" s="42"/>
      <c r="H14" s="42"/>
      <c r="I14" s="42"/>
      <c r="J14" s="42"/>
    </row>
    <row r="15" spans="2:10" ht="13.5">
      <c r="B15" s="21" t="s">
        <v>179</v>
      </c>
      <c r="C15" s="9" t="s">
        <v>254</v>
      </c>
      <c r="D15" s="36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2:10" ht="13.5">
      <c r="B16" s="21" t="s">
        <v>180</v>
      </c>
      <c r="C16" s="9" t="s">
        <v>255</v>
      </c>
      <c r="D16" s="36"/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2:10" ht="13.5">
      <c r="B17" s="21">
        <v>6</v>
      </c>
      <c r="C17" s="9" t="s">
        <v>256</v>
      </c>
      <c r="D17" s="36"/>
      <c r="E17" s="42"/>
      <c r="F17" s="42"/>
      <c r="G17" s="42"/>
      <c r="H17" s="42"/>
      <c r="I17" s="42"/>
      <c r="J17" s="42"/>
    </row>
    <row r="18" spans="2:10" ht="13.5">
      <c r="B18" s="21">
        <v>7</v>
      </c>
      <c r="C18" s="9" t="s">
        <v>257</v>
      </c>
      <c r="D18" s="36"/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2:10" ht="13.5">
      <c r="B19" s="21">
        <v>8</v>
      </c>
      <c r="C19" s="9" t="s">
        <v>258</v>
      </c>
      <c r="D19" s="36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2:10" ht="27">
      <c r="B20" s="21">
        <v>9</v>
      </c>
      <c r="C20" s="9" t="s">
        <v>259</v>
      </c>
      <c r="D20" s="36"/>
      <c r="E20" s="103">
        <v>0</v>
      </c>
      <c r="F20" s="103">
        <v>10719</v>
      </c>
      <c r="G20" s="103">
        <v>-10719</v>
      </c>
      <c r="H20" s="103">
        <v>0</v>
      </c>
      <c r="I20" s="103">
        <v>0</v>
      </c>
      <c r="J20" s="103">
        <v>0</v>
      </c>
    </row>
    <row r="21" spans="2:10" ht="13.5">
      <c r="B21" s="21">
        <v>10</v>
      </c>
      <c r="C21" s="9" t="s">
        <v>260</v>
      </c>
      <c r="D21" s="36" t="s">
        <v>875</v>
      </c>
      <c r="E21" s="103">
        <v>0</v>
      </c>
      <c r="F21" s="103">
        <v>0</v>
      </c>
      <c r="G21" s="103">
        <v>27891</v>
      </c>
      <c r="H21" s="103">
        <v>27891</v>
      </c>
      <c r="I21" s="103">
        <v>0</v>
      </c>
      <c r="J21" s="103">
        <v>27891</v>
      </c>
    </row>
    <row r="22" spans="2:10" ht="13.5">
      <c r="B22" s="21">
        <v>11</v>
      </c>
      <c r="C22" s="9" t="s">
        <v>261</v>
      </c>
      <c r="E22" s="103">
        <v>0</v>
      </c>
      <c r="F22" s="103">
        <v>10719</v>
      </c>
      <c r="G22" s="103">
        <v>17172</v>
      </c>
      <c r="H22" s="103">
        <v>27891</v>
      </c>
      <c r="I22" s="103">
        <v>0</v>
      </c>
      <c r="J22" s="103">
        <v>27891</v>
      </c>
    </row>
    <row r="23" spans="2:10" ht="13.5">
      <c r="B23" s="21">
        <v>12</v>
      </c>
      <c r="C23" s="9" t="s">
        <v>262</v>
      </c>
      <c r="D23" s="36"/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</row>
    <row r="24" spans="2:10" ht="13.5">
      <c r="B24" s="21">
        <v>13</v>
      </c>
      <c r="C24" s="9" t="s">
        <v>263</v>
      </c>
      <c r="D24" s="36"/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</row>
    <row r="25" spans="2:10" ht="13.5">
      <c r="B25" s="21" t="s">
        <v>181</v>
      </c>
      <c r="C25" s="9" t="s">
        <v>264</v>
      </c>
      <c r="D25" s="36"/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</row>
    <row r="26" spans="2:10" ht="13.5">
      <c r="B26" s="21" t="s">
        <v>182</v>
      </c>
      <c r="C26" s="9" t="s">
        <v>265</v>
      </c>
      <c r="D26" s="36"/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</row>
    <row r="27" spans="2:10" ht="13.5">
      <c r="B27" s="21" t="s">
        <v>278</v>
      </c>
      <c r="C27" s="9" t="s">
        <v>266</v>
      </c>
      <c r="D27" s="36"/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</row>
    <row r="28" spans="2:10" ht="13.5">
      <c r="B28" s="21">
        <v>14</v>
      </c>
      <c r="C28" s="9" t="s">
        <v>267</v>
      </c>
      <c r="D28" s="36"/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</row>
    <row r="29" spans="2:10" ht="13.5">
      <c r="B29" s="21">
        <v>15</v>
      </c>
      <c r="C29" s="9" t="s">
        <v>268</v>
      </c>
      <c r="D29" s="36"/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</row>
    <row r="30" spans="2:10" ht="27">
      <c r="B30" s="21">
        <v>16</v>
      </c>
      <c r="C30" s="9" t="s">
        <v>669</v>
      </c>
      <c r="D30" s="36">
        <v>1</v>
      </c>
      <c r="E30" s="149">
        <v>125601</v>
      </c>
      <c r="F30" s="149">
        <v>15139</v>
      </c>
      <c r="G30" s="149">
        <v>38189</v>
      </c>
      <c r="H30" s="149">
        <v>178929</v>
      </c>
      <c r="I30" s="149">
        <v>0</v>
      </c>
      <c r="J30" s="149">
        <v>178929</v>
      </c>
    </row>
    <row r="31" spans="2:10" ht="13.5">
      <c r="B31" s="21">
        <v>17</v>
      </c>
      <c r="C31" s="9" t="s">
        <v>269</v>
      </c>
      <c r="D31" s="36"/>
      <c r="E31" s="149">
        <v>125601</v>
      </c>
      <c r="F31" s="149">
        <v>15139</v>
      </c>
      <c r="G31" s="149">
        <v>38189</v>
      </c>
      <c r="H31" s="149">
        <v>178929</v>
      </c>
      <c r="I31" s="149">
        <v>0</v>
      </c>
      <c r="J31" s="149">
        <v>178929</v>
      </c>
    </row>
    <row r="32" spans="2:10" ht="13.5">
      <c r="B32" s="21" t="s">
        <v>279</v>
      </c>
      <c r="C32" s="9" t="s">
        <v>270</v>
      </c>
      <c r="D32" s="36"/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</row>
    <row r="33" spans="2:10" ht="13.5">
      <c r="B33" s="21" t="s">
        <v>280</v>
      </c>
      <c r="C33" s="9" t="s">
        <v>271</v>
      </c>
      <c r="D33" s="36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</row>
    <row r="34" spans="2:10" ht="13.5">
      <c r="B34" s="21">
        <v>18</v>
      </c>
      <c r="C34" s="9" t="s">
        <v>250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</row>
    <row r="35" spans="2:10" ht="13.5">
      <c r="B35" s="21" t="s">
        <v>281</v>
      </c>
      <c r="C35" s="9" t="s">
        <v>251</v>
      </c>
      <c r="D35" s="36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</row>
    <row r="36" spans="2:10" ht="13.5">
      <c r="B36" s="21" t="s">
        <v>282</v>
      </c>
      <c r="C36" s="9" t="s">
        <v>252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</row>
    <row r="37" spans="2:10" ht="13.5">
      <c r="B37" s="21">
        <v>19</v>
      </c>
      <c r="C37" s="9" t="s">
        <v>253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</row>
    <row r="38" spans="2:10" ht="13.5">
      <c r="B38" s="21" t="s">
        <v>208</v>
      </c>
      <c r="C38" s="9" t="s">
        <v>254</v>
      </c>
      <c r="D38" s="36"/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</row>
    <row r="39" spans="2:10" ht="13.5">
      <c r="B39" s="21" t="s">
        <v>209</v>
      </c>
      <c r="C39" s="9" t="s">
        <v>255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</row>
    <row r="40" spans="2:10" ht="13.5">
      <c r="B40" s="21">
        <v>20</v>
      </c>
      <c r="C40" s="9" t="s">
        <v>256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</row>
    <row r="41" spans="2:10" ht="13.5">
      <c r="B41" s="21">
        <v>21</v>
      </c>
      <c r="C41" s="9" t="s">
        <v>257</v>
      </c>
      <c r="D41" s="36"/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</row>
    <row r="42" spans="2:10" ht="13.5">
      <c r="B42" s="21">
        <v>22</v>
      </c>
      <c r="C42" s="9" t="s">
        <v>258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</row>
    <row r="43" spans="2:10" ht="27">
      <c r="B43" s="21">
        <v>23</v>
      </c>
      <c r="C43" s="9" t="s">
        <v>259</v>
      </c>
      <c r="D43" s="36"/>
      <c r="E43" s="149">
        <v>0</v>
      </c>
      <c r="F43" s="149">
        <v>14224</v>
      </c>
      <c r="G43" s="149">
        <f>-F43</f>
        <v>-14224</v>
      </c>
      <c r="H43" s="149">
        <v>0</v>
      </c>
      <c r="I43" s="149">
        <v>0</v>
      </c>
      <c r="J43" s="149">
        <v>0</v>
      </c>
    </row>
    <row r="44" spans="2:10" ht="13.5">
      <c r="B44" s="21">
        <v>24</v>
      </c>
      <c r="C44" s="9" t="s">
        <v>272</v>
      </c>
      <c r="D44" s="36" t="s">
        <v>875</v>
      </c>
      <c r="E44" s="149">
        <v>0</v>
      </c>
      <c r="F44" s="149">
        <v>0</v>
      </c>
      <c r="G44" s="149">
        <v>5415</v>
      </c>
      <c r="H44" s="149">
        <v>5415</v>
      </c>
      <c r="I44" s="149">
        <v>0</v>
      </c>
      <c r="J44" s="149">
        <v>5415</v>
      </c>
    </row>
    <row r="45" spans="2:10" ht="13.5">
      <c r="B45" s="21">
        <v>25</v>
      </c>
      <c r="C45" s="9" t="s">
        <v>261</v>
      </c>
      <c r="E45" s="149">
        <v>0</v>
      </c>
      <c r="F45" s="149">
        <f>F43+F44</f>
        <v>14224</v>
      </c>
      <c r="G45" s="149">
        <f>G43+G44</f>
        <v>-8809</v>
      </c>
      <c r="H45" s="149">
        <f>H43+H44</f>
        <v>5415</v>
      </c>
      <c r="I45" s="149">
        <f>I43+I44</f>
        <v>0</v>
      </c>
      <c r="J45" s="149">
        <f>J43+J44</f>
        <v>5415</v>
      </c>
    </row>
    <row r="46" spans="2:10" ht="13.5">
      <c r="B46" s="21">
        <v>26</v>
      </c>
      <c r="C46" s="9" t="s">
        <v>262</v>
      </c>
      <c r="D46" s="36"/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</row>
    <row r="47" spans="2:10" ht="13.5">
      <c r="B47" s="21">
        <v>27</v>
      </c>
      <c r="C47" s="9" t="s">
        <v>263</v>
      </c>
      <c r="D47" s="36"/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</row>
    <row r="48" spans="2:10" ht="13.5">
      <c r="B48" s="21" t="s">
        <v>283</v>
      </c>
      <c r="C48" s="9" t="s">
        <v>264</v>
      </c>
      <c r="D48" s="36"/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</row>
    <row r="49" spans="2:10" ht="13.5">
      <c r="B49" s="21" t="s">
        <v>284</v>
      </c>
      <c r="C49" s="9" t="s">
        <v>265</v>
      </c>
      <c r="D49" s="36"/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</row>
    <row r="50" spans="2:10" ht="13.5">
      <c r="B50" s="21" t="s">
        <v>285</v>
      </c>
      <c r="C50" s="9" t="s">
        <v>266</v>
      </c>
      <c r="D50" s="36"/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</row>
    <row r="51" spans="2:10" ht="13.5">
      <c r="B51" s="21">
        <v>28</v>
      </c>
      <c r="C51" s="9" t="s">
        <v>267</v>
      </c>
      <c r="D51" s="36"/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</row>
    <row r="52" spans="2:10" ht="13.5">
      <c r="B52" s="21">
        <v>29</v>
      </c>
      <c r="C52" s="9" t="s">
        <v>268</v>
      </c>
      <c r="D52" s="36"/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</row>
    <row r="53" spans="2:10" ht="13.5">
      <c r="B53" s="21">
        <v>30</v>
      </c>
      <c r="C53" s="9" t="s">
        <v>670</v>
      </c>
      <c r="D53" s="36">
        <v>1</v>
      </c>
      <c r="E53" s="149">
        <f>E31</f>
        <v>125601</v>
      </c>
      <c r="F53" s="149">
        <f>F31+F45</f>
        <v>29363</v>
      </c>
      <c r="G53" s="149">
        <f>G31+G45</f>
        <v>29380</v>
      </c>
      <c r="H53" s="149">
        <f>H31+H45</f>
        <v>184344</v>
      </c>
      <c r="I53" s="149">
        <f>I31+I45</f>
        <v>0</v>
      </c>
      <c r="J53" s="149">
        <f>J31+J45</f>
        <v>184344</v>
      </c>
    </row>
    <row r="55" spans="2:6" ht="13.5">
      <c r="B55" s="43" t="s">
        <v>858</v>
      </c>
      <c r="E55" s="44"/>
      <c r="F55" s="44"/>
    </row>
    <row r="56" spans="1:6" ht="6.75" customHeight="1">
      <c r="A56" s="12" t="s">
        <v>619</v>
      </c>
      <c r="B56" s="43" t="s">
        <v>619</v>
      </c>
      <c r="E56" s="44"/>
      <c r="F56" s="44"/>
    </row>
    <row r="57" spans="2:6" ht="13.5">
      <c r="B57" s="43" t="s">
        <v>620</v>
      </c>
      <c r="E57" s="44"/>
      <c r="F57" s="44" t="s">
        <v>621</v>
      </c>
    </row>
    <row r="58" spans="5:6" ht="13.5">
      <c r="E58" s="44"/>
      <c r="F58" s="44"/>
    </row>
    <row r="59" spans="3:6" ht="13.5">
      <c r="C59" s="12" t="s">
        <v>323</v>
      </c>
      <c r="E59" s="44"/>
      <c r="F59" s="44" t="s">
        <v>622</v>
      </c>
    </row>
    <row r="60" spans="2:6" ht="13.5">
      <c r="B60" s="43"/>
      <c r="E60" s="44"/>
      <c r="F60" s="44"/>
    </row>
    <row r="61" spans="2:6" ht="13.5">
      <c r="B61" s="43"/>
      <c r="C61" s="146" t="s">
        <v>692</v>
      </c>
      <c r="E61" s="44"/>
      <c r="F61" s="44"/>
    </row>
  </sheetData>
  <sheetProtection/>
  <mergeCells count="6">
    <mergeCell ref="B5:B6"/>
    <mergeCell ref="C5:C6"/>
    <mergeCell ref="D5:D6"/>
    <mergeCell ref="E5:H5"/>
    <mergeCell ref="I5:I6"/>
    <mergeCell ref="J5:J6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11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1.25390625" style="1" customWidth="1"/>
    <col min="4" max="4" width="10.50390625" style="1" customWidth="1"/>
    <col min="5" max="5" width="8.875" style="1" bestFit="1" customWidth="1"/>
    <col min="6" max="6" width="11.25390625" style="1" customWidth="1"/>
    <col min="7" max="7" width="12.625" style="1" customWidth="1"/>
    <col min="8" max="16384" width="9.00390625" style="1" customWidth="1"/>
  </cols>
  <sheetData>
    <row r="2" s="12" customFormat="1" ht="13.5">
      <c r="A2" s="12" t="s">
        <v>770</v>
      </c>
    </row>
    <row r="3" s="12" customFormat="1" ht="13.5"/>
    <row r="4" s="12" customFormat="1" ht="13.5">
      <c r="A4" s="12" t="s">
        <v>771</v>
      </c>
    </row>
    <row r="5" s="12" customFormat="1" ht="13.5"/>
    <row r="6" spans="1:4" s="13" customFormat="1" ht="13.5">
      <c r="A6" s="10" t="s">
        <v>400</v>
      </c>
      <c r="B6" s="10" t="s">
        <v>401</v>
      </c>
      <c r="C6" s="10" t="s">
        <v>667</v>
      </c>
      <c r="D6" s="10" t="s">
        <v>618</v>
      </c>
    </row>
    <row r="7" spans="1:4" s="5" customFormat="1" ht="13.5">
      <c r="A7" s="10">
        <v>1</v>
      </c>
      <c r="B7" s="10">
        <v>2</v>
      </c>
      <c r="C7" s="10">
        <v>3</v>
      </c>
      <c r="D7" s="10">
        <v>4</v>
      </c>
    </row>
    <row r="8" spans="1:4" ht="13.5">
      <c r="A8" s="63">
        <v>1</v>
      </c>
      <c r="B8" s="9" t="s">
        <v>500</v>
      </c>
      <c r="C8" s="107">
        <v>-1715</v>
      </c>
      <c r="D8" s="107">
        <v>-2185</v>
      </c>
    </row>
    <row r="9" spans="1:4" ht="13.5">
      <c r="A9" s="63">
        <v>2</v>
      </c>
      <c r="B9" s="9" t="s">
        <v>501</v>
      </c>
      <c r="C9" s="107">
        <v>74</v>
      </c>
      <c r="D9" s="106">
        <v>-241</v>
      </c>
    </row>
    <row r="10" spans="1:4" ht="13.5">
      <c r="A10" s="63">
        <v>3</v>
      </c>
      <c r="B10" s="9" t="s">
        <v>293</v>
      </c>
      <c r="C10" s="107">
        <v>-1641.1897099999999</v>
      </c>
      <c r="D10" s="66">
        <v>-2426</v>
      </c>
    </row>
    <row r="11" ht="13.5">
      <c r="A1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5:H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1.875" style="1" customWidth="1"/>
    <col min="4" max="5" width="14.625" style="1" customWidth="1"/>
    <col min="6" max="6" width="14.625" style="18" customWidth="1"/>
    <col min="7" max="7" width="14.625" style="1" customWidth="1"/>
    <col min="8" max="8" width="13.125" style="1" customWidth="1"/>
    <col min="9" max="16384" width="9.00390625" style="1" customWidth="1"/>
  </cols>
  <sheetData>
    <row r="5" spans="1:8" s="12" customFormat="1" ht="27.75" customHeight="1">
      <c r="A5" s="242" t="s">
        <v>772</v>
      </c>
      <c r="B5" s="242"/>
      <c r="C5" s="242"/>
      <c r="D5" s="242"/>
      <c r="E5" s="242"/>
      <c r="F5" s="242"/>
      <c r="G5" s="242"/>
      <c r="H5" s="242"/>
    </row>
    <row r="6" s="12" customFormat="1" ht="13.5">
      <c r="F6" s="179"/>
    </row>
    <row r="7" spans="1:8" s="13" customFormat="1" ht="90.75" customHeight="1">
      <c r="A7" s="10" t="s">
        <v>400</v>
      </c>
      <c r="B7" s="10" t="s">
        <v>502</v>
      </c>
      <c r="C7" s="10" t="s">
        <v>768</v>
      </c>
      <c r="D7" s="10" t="s">
        <v>267</v>
      </c>
      <c r="E7" s="10" t="s">
        <v>503</v>
      </c>
      <c r="F7" s="180" t="s">
        <v>504</v>
      </c>
      <c r="G7" s="10" t="s">
        <v>505</v>
      </c>
      <c r="H7" s="10" t="s">
        <v>670</v>
      </c>
    </row>
    <row r="8" spans="1:8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80">
        <v>6</v>
      </c>
      <c r="G8" s="10">
        <v>7</v>
      </c>
      <c r="H8" s="10">
        <v>8</v>
      </c>
    </row>
    <row r="9" spans="1:8" ht="27">
      <c r="A9" s="9">
        <v>1</v>
      </c>
      <c r="B9" s="9" t="s">
        <v>643</v>
      </c>
      <c r="C9" s="105">
        <v>0</v>
      </c>
      <c r="D9" s="105">
        <v>0</v>
      </c>
      <c r="E9" s="105">
        <v>0</v>
      </c>
      <c r="F9" s="175">
        <v>0</v>
      </c>
      <c r="G9" s="105">
        <v>0</v>
      </c>
      <c r="H9" s="105">
        <v>0</v>
      </c>
    </row>
    <row r="10" spans="1:8" ht="27">
      <c r="A10" s="9">
        <v>2</v>
      </c>
      <c r="B10" s="9" t="s">
        <v>809</v>
      </c>
      <c r="C10" s="66">
        <v>-100</v>
      </c>
      <c r="D10" s="105">
        <v>0</v>
      </c>
      <c r="E10" s="105">
        <v>0</v>
      </c>
      <c r="F10" s="181">
        <v>174</v>
      </c>
      <c r="G10" s="105">
        <v>0</v>
      </c>
      <c r="H10" s="66">
        <v>74</v>
      </c>
    </row>
    <row r="11" spans="1:8" ht="13.5">
      <c r="A11" s="9">
        <v>3</v>
      </c>
      <c r="B11" s="9" t="s">
        <v>769</v>
      </c>
      <c r="C11" s="105">
        <v>0</v>
      </c>
      <c r="D11" s="105">
        <v>0</v>
      </c>
      <c r="E11" s="105">
        <v>0</v>
      </c>
      <c r="F11" s="93">
        <v>1909</v>
      </c>
      <c r="G11" s="105">
        <v>0</v>
      </c>
      <c r="H11" s="66">
        <v>1909</v>
      </c>
    </row>
    <row r="12" spans="1:8" ht="27">
      <c r="A12" s="9">
        <v>4</v>
      </c>
      <c r="B12" s="9" t="s">
        <v>810</v>
      </c>
      <c r="C12" s="66">
        <v>-100</v>
      </c>
      <c r="D12" s="105">
        <v>0</v>
      </c>
      <c r="E12" s="105">
        <v>0</v>
      </c>
      <c r="F12" s="181">
        <v>-1735</v>
      </c>
      <c r="G12" s="105">
        <v>0</v>
      </c>
      <c r="H12" s="66">
        <v>-1835</v>
      </c>
    </row>
    <row r="13" spans="1:8" ht="13.5">
      <c r="A13" s="12"/>
      <c r="B13" s="12"/>
      <c r="C13" s="12"/>
      <c r="D13" s="12"/>
      <c r="E13" s="12"/>
      <c r="F13" s="179"/>
      <c r="G13" s="12"/>
      <c r="H13" s="12"/>
    </row>
    <row r="14" spans="1:8" ht="13.5">
      <c r="A14" s="243" t="s">
        <v>862</v>
      </c>
      <c r="B14" s="243"/>
      <c r="C14" s="243"/>
      <c r="D14" s="243"/>
      <c r="E14" s="243"/>
      <c r="F14" s="243"/>
      <c r="G14" s="243"/>
      <c r="H14" s="243"/>
    </row>
    <row r="15" spans="1:8" ht="27.75" customHeight="1">
      <c r="A15" s="242" t="s">
        <v>861</v>
      </c>
      <c r="B15" s="242"/>
      <c r="C15" s="242"/>
      <c r="D15" s="242"/>
      <c r="E15" s="242"/>
      <c r="F15" s="242"/>
      <c r="G15" s="242"/>
      <c r="H15" s="242"/>
    </row>
  </sheetData>
  <sheetProtection/>
  <mergeCells count="3">
    <mergeCell ref="A14:H14"/>
    <mergeCell ref="A5:H5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5:H13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875" style="1" customWidth="1"/>
    <col min="2" max="2" width="42.125" style="1" customWidth="1"/>
    <col min="3" max="3" width="11.875" style="1" customWidth="1"/>
    <col min="4" max="7" width="14.625" style="1" customWidth="1"/>
    <col min="8" max="8" width="12.625" style="1" customWidth="1"/>
    <col min="9" max="16384" width="9.00390625" style="1" customWidth="1"/>
  </cols>
  <sheetData>
    <row r="5" spans="1:8" s="12" customFormat="1" ht="25.5" customHeight="1">
      <c r="A5" s="242" t="s">
        <v>773</v>
      </c>
      <c r="B5" s="242"/>
      <c r="C5" s="242"/>
      <c r="D5" s="242"/>
      <c r="E5" s="242"/>
      <c r="F5" s="242"/>
      <c r="G5" s="242"/>
      <c r="H5" s="242"/>
    </row>
    <row r="6" s="12" customFormat="1" ht="13.5"/>
    <row r="7" spans="1:8" s="13" customFormat="1" ht="87" customHeight="1">
      <c r="A7" s="10" t="s">
        <v>400</v>
      </c>
      <c r="B7" s="10" t="s">
        <v>502</v>
      </c>
      <c r="C7" s="10" t="s">
        <v>644</v>
      </c>
      <c r="D7" s="10" t="s">
        <v>267</v>
      </c>
      <c r="E7" s="10" t="s">
        <v>503</v>
      </c>
      <c r="F7" s="10" t="s">
        <v>504</v>
      </c>
      <c r="G7" s="10" t="s">
        <v>505</v>
      </c>
      <c r="H7" s="10" t="s">
        <v>626</v>
      </c>
    </row>
    <row r="8" spans="1:8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27">
      <c r="A9" s="9">
        <v>1</v>
      </c>
      <c r="B9" s="9" t="s">
        <v>643</v>
      </c>
      <c r="C9" s="20" t="s">
        <v>623</v>
      </c>
      <c r="D9" s="20" t="s">
        <v>623</v>
      </c>
      <c r="E9" s="20" t="s">
        <v>623</v>
      </c>
      <c r="F9" s="20" t="s">
        <v>623</v>
      </c>
      <c r="G9" s="20" t="s">
        <v>623</v>
      </c>
      <c r="H9" s="20" t="s">
        <v>623</v>
      </c>
    </row>
    <row r="10" spans="1:8" ht="27">
      <c r="A10" s="9">
        <v>2</v>
      </c>
      <c r="B10" s="9" t="s">
        <v>809</v>
      </c>
      <c r="C10" s="20" t="s">
        <v>623</v>
      </c>
      <c r="D10" s="20" t="s">
        <v>623</v>
      </c>
      <c r="E10" s="20" t="s">
        <v>623</v>
      </c>
      <c r="F10" s="66">
        <v>-100</v>
      </c>
      <c r="G10" s="20" t="s">
        <v>623</v>
      </c>
      <c r="H10" s="66">
        <f>F10</f>
        <v>-100</v>
      </c>
    </row>
    <row r="11" spans="1:8" ht="29.25" customHeight="1">
      <c r="A11" s="9">
        <v>3</v>
      </c>
      <c r="B11" s="9" t="s">
        <v>811</v>
      </c>
      <c r="C11" s="20" t="s">
        <v>623</v>
      </c>
      <c r="D11" s="20" t="s">
        <v>623</v>
      </c>
      <c r="E11" s="20" t="s">
        <v>623</v>
      </c>
      <c r="F11" s="66">
        <v>-100</v>
      </c>
      <c r="G11" s="20" t="s">
        <v>623</v>
      </c>
      <c r="H11" s="66">
        <f>F11</f>
        <v>-100</v>
      </c>
    </row>
    <row r="13" spans="1:8" ht="30" customHeight="1">
      <c r="A13" s="242" t="s">
        <v>863</v>
      </c>
      <c r="B13" s="242"/>
      <c r="C13" s="242"/>
      <c r="D13" s="242"/>
      <c r="E13" s="242"/>
      <c r="F13" s="242"/>
      <c r="G13" s="242"/>
      <c r="H13" s="242"/>
    </row>
  </sheetData>
  <sheetProtection/>
  <mergeCells count="2">
    <mergeCell ref="A13:H13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2:E1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9.125" style="1" customWidth="1"/>
    <col min="4" max="5" width="8.875" style="1" bestFit="1" customWidth="1"/>
    <col min="6" max="6" width="11.25390625" style="1" customWidth="1"/>
    <col min="7" max="7" width="12.625" style="1" customWidth="1"/>
    <col min="8" max="16384" width="9.00390625" style="1" customWidth="1"/>
  </cols>
  <sheetData>
    <row r="2" s="12" customFormat="1" ht="13.5">
      <c r="A2" s="12" t="s">
        <v>871</v>
      </c>
    </row>
    <row r="3" s="12" customFormat="1" ht="13.5"/>
    <row r="4" spans="1:5" s="12" customFormat="1" ht="28.5" customHeight="1">
      <c r="A4" s="242" t="s">
        <v>776</v>
      </c>
      <c r="B4" s="242"/>
      <c r="C4" s="242"/>
      <c r="D4" s="242"/>
      <c r="E4" s="242"/>
    </row>
    <row r="5" s="12" customFormat="1" ht="13.5"/>
    <row r="6" spans="1:5" s="12" customFormat="1" ht="13.5">
      <c r="A6" s="10" t="s">
        <v>400</v>
      </c>
      <c r="B6" s="10" t="s">
        <v>401</v>
      </c>
      <c r="C6" s="10" t="s">
        <v>210</v>
      </c>
      <c r="D6" s="10" t="s">
        <v>667</v>
      </c>
      <c r="E6" s="10" t="s">
        <v>618</v>
      </c>
    </row>
    <row r="7" spans="1:5" ht="13.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40.5">
      <c r="A8" s="63">
        <v>1</v>
      </c>
      <c r="B8" s="9" t="s">
        <v>73</v>
      </c>
      <c r="C8" s="9"/>
      <c r="D8" s="9">
        <v>5415</v>
      </c>
      <c r="E8" s="132">
        <v>27891</v>
      </c>
    </row>
    <row r="9" spans="1:5" ht="40.5">
      <c r="A9" s="63">
        <v>2</v>
      </c>
      <c r="B9" s="9" t="s">
        <v>74</v>
      </c>
      <c r="C9" s="9"/>
      <c r="D9" s="20" t="s">
        <v>623</v>
      </c>
      <c r="E9" s="20" t="s">
        <v>623</v>
      </c>
    </row>
    <row r="10" spans="1:5" ht="13.5">
      <c r="A10" s="63">
        <v>3</v>
      </c>
      <c r="B10" s="9" t="s">
        <v>260</v>
      </c>
      <c r="C10" s="9"/>
      <c r="D10" s="9">
        <v>5415</v>
      </c>
      <c r="E10" s="132">
        <v>27891</v>
      </c>
    </row>
    <row r="11" spans="1:5" ht="27">
      <c r="A11" s="63">
        <v>4</v>
      </c>
      <c r="B11" s="9" t="s">
        <v>75</v>
      </c>
      <c r="C11" s="9">
        <v>16</v>
      </c>
      <c r="D11" s="9">
        <v>25112</v>
      </c>
      <c r="E11" s="132">
        <v>25112</v>
      </c>
    </row>
    <row r="12" spans="1:5" ht="27">
      <c r="A12" s="63">
        <v>5</v>
      </c>
      <c r="B12" s="9" t="s">
        <v>76</v>
      </c>
      <c r="C12" s="9" t="s">
        <v>619</v>
      </c>
      <c r="D12" s="20" t="s">
        <v>623</v>
      </c>
      <c r="E12" s="20" t="s">
        <v>623</v>
      </c>
    </row>
    <row r="13" spans="1:5" ht="27">
      <c r="A13" s="63">
        <v>6</v>
      </c>
      <c r="B13" s="9" t="s">
        <v>774</v>
      </c>
      <c r="C13" s="9"/>
      <c r="D13" s="148">
        <v>0.22</v>
      </c>
      <c r="E13" s="101">
        <v>1.11</v>
      </c>
    </row>
    <row r="14" spans="1:5" ht="27">
      <c r="A14" s="63">
        <v>7</v>
      </c>
      <c r="B14" s="9" t="s">
        <v>775</v>
      </c>
      <c r="C14" s="9"/>
      <c r="D14" s="148">
        <v>0.22</v>
      </c>
      <c r="E14" s="101">
        <v>1.11</v>
      </c>
    </row>
    <row r="15" spans="1:5" ht="27">
      <c r="A15" s="63">
        <v>8</v>
      </c>
      <c r="B15" s="9" t="s">
        <v>77</v>
      </c>
      <c r="C15" s="9"/>
      <c r="D15" s="20" t="s">
        <v>623</v>
      </c>
      <c r="E15" s="20" t="s">
        <v>623</v>
      </c>
    </row>
    <row r="16" spans="1:5" ht="27">
      <c r="A16" s="63">
        <v>9</v>
      </c>
      <c r="B16" s="9" t="s">
        <v>78</v>
      </c>
      <c r="C16" s="9"/>
      <c r="D16" s="20" t="s">
        <v>623</v>
      </c>
      <c r="E16" s="20" t="s">
        <v>623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7:I16"/>
  <sheetViews>
    <sheetView zoomScalePageLayoutView="0" workbookViewId="0" topLeftCell="A1">
      <selection activeCell="A18" sqref="A18:IV26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0.375" style="1" customWidth="1"/>
    <col min="5" max="5" width="13.375" style="1" customWidth="1"/>
    <col min="6" max="6" width="11.875" style="1" customWidth="1"/>
    <col min="7" max="7" width="10.625" style="1" customWidth="1"/>
    <col min="8" max="8" width="10.25390625" style="1" customWidth="1"/>
    <col min="9" max="16384" width="9.00390625" style="1" customWidth="1"/>
  </cols>
  <sheetData>
    <row r="7" ht="13.5">
      <c r="A7" s="12" t="s">
        <v>784</v>
      </c>
    </row>
    <row r="8" ht="13.5">
      <c r="A8" s="12"/>
    </row>
    <row r="9" ht="12.75" customHeight="1">
      <c r="A9" s="12" t="s">
        <v>785</v>
      </c>
    </row>
    <row r="11" spans="1:9" s="13" customFormat="1" ht="25.5" customHeight="1">
      <c r="A11" s="240" t="s">
        <v>400</v>
      </c>
      <c r="B11" s="240" t="s">
        <v>401</v>
      </c>
      <c r="C11" s="240" t="s">
        <v>79</v>
      </c>
      <c r="D11" s="240"/>
      <c r="E11" s="240"/>
      <c r="F11" s="240"/>
      <c r="G11" s="240" t="s">
        <v>87</v>
      </c>
      <c r="H11" s="240" t="s">
        <v>80</v>
      </c>
      <c r="I11" s="241" t="s">
        <v>293</v>
      </c>
    </row>
    <row r="12" spans="1:9" s="13" customFormat="1" ht="51.75" customHeight="1">
      <c r="A12" s="240"/>
      <c r="B12" s="240"/>
      <c r="C12" s="10" t="s">
        <v>84</v>
      </c>
      <c r="D12" s="10" t="s">
        <v>85</v>
      </c>
      <c r="E12" s="10" t="s">
        <v>86</v>
      </c>
      <c r="F12" s="10" t="s">
        <v>645</v>
      </c>
      <c r="G12" s="240"/>
      <c r="H12" s="240"/>
      <c r="I12" s="241"/>
    </row>
    <row r="13" spans="1:9" s="5" customFormat="1" ht="13.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36">
        <v>9</v>
      </c>
    </row>
    <row r="14" spans="1:9" ht="13.5">
      <c r="A14" s="63">
        <v>1</v>
      </c>
      <c r="B14" s="9" t="s">
        <v>81</v>
      </c>
      <c r="C14" s="99">
        <v>34154.68258</v>
      </c>
      <c r="D14" s="99">
        <v>109391.31767</v>
      </c>
      <c r="E14" s="99">
        <v>2</v>
      </c>
      <c r="F14" s="99">
        <v>8065.07429</v>
      </c>
      <c r="G14" s="99">
        <v>5096.64695999998</v>
      </c>
      <c r="H14" s="99">
        <v>0</v>
      </c>
      <c r="I14" s="99">
        <v>156709.2565</v>
      </c>
    </row>
    <row r="15" spans="1:9" ht="13.5">
      <c r="A15" s="63">
        <v>2</v>
      </c>
      <c r="B15" s="9" t="s">
        <v>82</v>
      </c>
      <c r="C15" s="133">
        <v>369.5954696</v>
      </c>
      <c r="D15" s="133">
        <v>2492.1420178</v>
      </c>
      <c r="E15" s="133">
        <v>0</v>
      </c>
      <c r="F15" s="133">
        <v>29786.920000000002</v>
      </c>
      <c r="G15" s="133">
        <v>2804</v>
      </c>
      <c r="H15" s="99">
        <v>-35452.6574874</v>
      </c>
      <c r="I15" s="133">
        <v>0</v>
      </c>
    </row>
    <row r="16" spans="1:9" ht="13.5">
      <c r="A16" s="63">
        <v>3</v>
      </c>
      <c r="B16" s="9" t="s">
        <v>83</v>
      </c>
      <c r="C16" s="99">
        <v>34524.2780496</v>
      </c>
      <c r="D16" s="99">
        <v>111883.4596878</v>
      </c>
      <c r="E16" s="99">
        <v>2</v>
      </c>
      <c r="F16" s="99">
        <v>37851.99429</v>
      </c>
      <c r="G16" s="99">
        <v>7900.64695999998</v>
      </c>
      <c r="H16" s="99">
        <v>-35452.6574874</v>
      </c>
      <c r="I16" s="99">
        <v>156709.2565</v>
      </c>
    </row>
  </sheetData>
  <sheetProtection/>
  <mergeCells count="6">
    <mergeCell ref="I11:I12"/>
    <mergeCell ref="G11:G12"/>
    <mergeCell ref="H11:H12"/>
    <mergeCell ref="A11:A12"/>
    <mergeCell ref="B11:B12"/>
    <mergeCell ref="C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6:I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5.00390625" style="1" customWidth="1"/>
    <col min="4" max="4" width="12.875" style="1" customWidth="1"/>
    <col min="5" max="5" width="14.25390625" style="1" customWidth="1"/>
    <col min="6" max="6" width="12.375" style="1" customWidth="1"/>
    <col min="7" max="7" width="10.625" style="1" customWidth="1"/>
    <col min="8" max="8" width="11.75390625" style="1" customWidth="1"/>
    <col min="9" max="9" width="11.875" style="1" customWidth="1"/>
    <col min="10" max="16384" width="9.00390625" style="1" customWidth="1"/>
  </cols>
  <sheetData>
    <row r="6" s="12" customFormat="1" ht="13.5">
      <c r="A6" s="12" t="s">
        <v>786</v>
      </c>
    </row>
    <row r="8" spans="1:9" s="13" customFormat="1" ht="13.5" customHeight="1">
      <c r="A8" s="240" t="s">
        <v>400</v>
      </c>
      <c r="B8" s="240" t="s">
        <v>401</v>
      </c>
      <c r="C8" s="240" t="s">
        <v>79</v>
      </c>
      <c r="D8" s="240"/>
      <c r="E8" s="240"/>
      <c r="F8" s="240"/>
      <c r="G8" s="240" t="s">
        <v>87</v>
      </c>
      <c r="H8" s="240" t="s">
        <v>80</v>
      </c>
      <c r="I8" s="241" t="s">
        <v>293</v>
      </c>
    </row>
    <row r="9" spans="1:9" s="13" customFormat="1" ht="40.5">
      <c r="A9" s="240"/>
      <c r="B9" s="240"/>
      <c r="C9" s="10" t="s">
        <v>84</v>
      </c>
      <c r="D9" s="10" t="s">
        <v>85</v>
      </c>
      <c r="E9" s="10" t="s">
        <v>86</v>
      </c>
      <c r="F9" s="10" t="s">
        <v>645</v>
      </c>
      <c r="G9" s="240"/>
      <c r="H9" s="240"/>
      <c r="I9" s="241"/>
    </row>
    <row r="10" spans="1:9" s="5" customFormat="1" ht="13.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36">
        <v>9</v>
      </c>
    </row>
    <row r="11" spans="1:9" ht="13.5">
      <c r="A11" s="20">
        <v>1</v>
      </c>
      <c r="B11" s="9" t="s">
        <v>186</v>
      </c>
      <c r="C11" s="182">
        <v>26750</v>
      </c>
      <c r="D11" s="182">
        <v>77439</v>
      </c>
      <c r="E11" s="182">
        <v>1678</v>
      </c>
      <c r="F11" s="182">
        <v>2227</v>
      </c>
      <c r="G11" s="105">
        <v>0</v>
      </c>
      <c r="H11" s="182">
        <v>-35453</v>
      </c>
      <c r="I11" s="182">
        <v>72641</v>
      </c>
    </row>
    <row r="12" spans="1:9" ht="13.5">
      <c r="A12" s="20">
        <v>2</v>
      </c>
      <c r="B12" s="9" t="s">
        <v>188</v>
      </c>
      <c r="C12" s="182">
        <v>2252</v>
      </c>
      <c r="D12" s="182">
        <v>23918</v>
      </c>
      <c r="E12" s="105">
        <v>0</v>
      </c>
      <c r="F12" s="105">
        <v>0</v>
      </c>
      <c r="G12" s="182">
        <v>5085</v>
      </c>
      <c r="H12" s="105">
        <v>0</v>
      </c>
      <c r="I12" s="182">
        <v>31255</v>
      </c>
    </row>
    <row r="13" spans="1:9" ht="13.5">
      <c r="A13" s="20">
        <v>3</v>
      </c>
      <c r="B13" s="9" t="s">
        <v>199</v>
      </c>
      <c r="C13" s="182">
        <v>4990</v>
      </c>
      <c r="D13" s="182">
        <v>7382</v>
      </c>
      <c r="E13" s="105">
        <v>0</v>
      </c>
      <c r="F13" s="182">
        <v>25</v>
      </c>
      <c r="G13" s="182">
        <v>14</v>
      </c>
      <c r="H13" s="105">
        <v>0</v>
      </c>
      <c r="I13" s="182">
        <v>12411</v>
      </c>
    </row>
    <row r="14" spans="1:9" ht="13.5">
      <c r="A14" s="20">
        <v>4</v>
      </c>
      <c r="B14" s="9" t="s">
        <v>83</v>
      </c>
      <c r="C14" s="182">
        <v>33992</v>
      </c>
      <c r="D14" s="182">
        <v>108739</v>
      </c>
      <c r="E14" s="182">
        <v>1678</v>
      </c>
      <c r="F14" s="182">
        <v>2252</v>
      </c>
      <c r="G14" s="182">
        <v>5099</v>
      </c>
      <c r="H14" s="182">
        <v>-35453</v>
      </c>
      <c r="I14" s="182">
        <v>116307</v>
      </c>
    </row>
    <row r="15" spans="1:9" ht="13.5">
      <c r="A15" s="20">
        <v>5</v>
      </c>
      <c r="B15" s="9" t="s">
        <v>187</v>
      </c>
      <c r="C15" s="182">
        <v>-6002</v>
      </c>
      <c r="D15" s="182">
        <v>-23802</v>
      </c>
      <c r="E15" s="105">
        <v>0</v>
      </c>
      <c r="F15" s="182">
        <v>-29492</v>
      </c>
      <c r="G15" s="105">
        <v>0</v>
      </c>
      <c r="H15" s="182">
        <v>35453</v>
      </c>
      <c r="I15" s="182">
        <v>-23843</v>
      </c>
    </row>
    <row r="16" spans="1:9" ht="13.5">
      <c r="A16" s="20">
        <v>6</v>
      </c>
      <c r="B16" s="9" t="s">
        <v>189</v>
      </c>
      <c r="C16" s="105">
        <v>0</v>
      </c>
      <c r="D16" s="182">
        <v>-3828</v>
      </c>
      <c r="E16" s="105">
        <v>0</v>
      </c>
      <c r="F16" s="182">
        <v>-48.0819</v>
      </c>
      <c r="G16" s="105">
        <v>0</v>
      </c>
      <c r="H16" s="105">
        <v>0</v>
      </c>
      <c r="I16" s="182">
        <v>-3876.0819</v>
      </c>
    </row>
    <row r="17" spans="1:9" ht="13.5">
      <c r="A17" s="20">
        <v>7</v>
      </c>
      <c r="B17" s="9" t="s">
        <v>88</v>
      </c>
      <c r="C17" s="182">
        <v>-6234</v>
      </c>
      <c r="D17" s="182">
        <v>-430</v>
      </c>
      <c r="E17" s="105">
        <v>0</v>
      </c>
      <c r="F17" s="105">
        <v>0</v>
      </c>
      <c r="G17" s="182">
        <v>-47905</v>
      </c>
      <c r="H17" s="105">
        <v>0</v>
      </c>
      <c r="I17" s="182">
        <v>-54569</v>
      </c>
    </row>
    <row r="18" spans="1:9" ht="13.5">
      <c r="A18" s="20">
        <v>8</v>
      </c>
      <c r="B18" s="9" t="s">
        <v>89</v>
      </c>
      <c r="C18" s="182">
        <v>-12236</v>
      </c>
      <c r="D18" s="182">
        <v>-28060</v>
      </c>
      <c r="E18" s="105">
        <v>0</v>
      </c>
      <c r="F18" s="182">
        <v>-29540.0819</v>
      </c>
      <c r="G18" s="182">
        <v>-47905</v>
      </c>
      <c r="H18" s="182">
        <v>35453</v>
      </c>
      <c r="I18" s="182">
        <v>-82288.0819</v>
      </c>
    </row>
    <row r="19" spans="1:9" ht="13.5">
      <c r="A19" s="20">
        <v>9</v>
      </c>
      <c r="B19" s="9" t="s">
        <v>90</v>
      </c>
      <c r="C19" s="182">
        <v>21756</v>
      </c>
      <c r="D19" s="182">
        <v>80679</v>
      </c>
      <c r="E19" s="182">
        <v>1678</v>
      </c>
      <c r="F19" s="182">
        <v>-27288.0819</v>
      </c>
      <c r="G19" s="182">
        <v>-42806</v>
      </c>
      <c r="H19" s="105">
        <v>0</v>
      </c>
      <c r="I19" s="182">
        <v>34018.918099999995</v>
      </c>
    </row>
    <row r="20" spans="1:9" ht="13.5">
      <c r="A20" s="20">
        <v>10</v>
      </c>
      <c r="B20" s="9" t="s">
        <v>91</v>
      </c>
      <c r="C20" s="182">
        <v>162</v>
      </c>
      <c r="D20" s="182">
        <v>4652</v>
      </c>
      <c r="E20" s="105">
        <v>0</v>
      </c>
      <c r="F20" s="182">
        <v>135</v>
      </c>
      <c r="G20" s="105">
        <v>0</v>
      </c>
      <c r="H20" s="105">
        <v>0</v>
      </c>
      <c r="I20" s="182">
        <v>4949</v>
      </c>
    </row>
    <row r="21" spans="1:9" ht="13.5">
      <c r="A21" s="20">
        <v>11</v>
      </c>
      <c r="B21" s="9" t="s">
        <v>92</v>
      </c>
      <c r="C21" s="182">
        <v>3541</v>
      </c>
      <c r="D21" s="182">
        <v>-38756</v>
      </c>
      <c r="E21" s="105">
        <v>0</v>
      </c>
      <c r="F21" s="182">
        <v>4020</v>
      </c>
      <c r="G21" s="182">
        <v>-717</v>
      </c>
      <c r="H21" s="105">
        <v>0</v>
      </c>
      <c r="I21" s="182">
        <v>-31912</v>
      </c>
    </row>
    <row r="22" spans="1:9" ht="40.5">
      <c r="A22" s="20">
        <v>12</v>
      </c>
      <c r="B22" s="9" t="s">
        <v>93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</row>
    <row r="23" spans="1:9" ht="13.5">
      <c r="A23" s="20">
        <v>13</v>
      </c>
      <c r="B23" s="9" t="s">
        <v>94</v>
      </c>
      <c r="C23" s="105"/>
      <c r="D23" s="105"/>
      <c r="E23" s="105"/>
      <c r="F23" s="105"/>
      <c r="G23" s="105"/>
      <c r="H23" s="105"/>
      <c r="I23" s="182">
        <v>7055.918099999995</v>
      </c>
    </row>
    <row r="24" spans="1:9" ht="13.5">
      <c r="A24" s="20">
        <v>14</v>
      </c>
      <c r="B24" s="9" t="s">
        <v>95</v>
      </c>
      <c r="C24" s="105"/>
      <c r="D24" s="105"/>
      <c r="E24" s="105"/>
      <c r="F24" s="105"/>
      <c r="G24" s="105"/>
      <c r="H24" s="105"/>
      <c r="I24" s="182">
        <v>-1641</v>
      </c>
    </row>
    <row r="25" spans="1:9" ht="13.5">
      <c r="A25" s="20">
        <v>15</v>
      </c>
      <c r="B25" s="9" t="s">
        <v>96</v>
      </c>
      <c r="C25" s="105"/>
      <c r="D25" s="105"/>
      <c r="E25" s="105"/>
      <c r="F25" s="105"/>
      <c r="G25" s="105"/>
      <c r="H25" s="105"/>
      <c r="I25" s="182">
        <v>5414.918099999995</v>
      </c>
    </row>
  </sheetData>
  <sheetProtection/>
  <mergeCells count="6">
    <mergeCell ref="I8:I9"/>
    <mergeCell ref="G8:G9"/>
    <mergeCell ref="H8:H9"/>
    <mergeCell ref="A8:A9"/>
    <mergeCell ref="B8:B9"/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5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1.625" style="1" customWidth="1"/>
    <col min="5" max="5" width="13.375" style="1" customWidth="1"/>
    <col min="6" max="6" width="13.625" style="1" customWidth="1"/>
    <col min="7" max="7" width="10.625" style="1" customWidth="1"/>
    <col min="8" max="8" width="11.625" style="1" customWidth="1"/>
    <col min="9" max="9" width="11.50390625" style="1" customWidth="1"/>
    <col min="10" max="16384" width="9.00390625" style="1" customWidth="1"/>
  </cols>
  <sheetData>
    <row r="5" ht="13.5">
      <c r="A5" s="12" t="s">
        <v>787</v>
      </c>
    </row>
    <row r="7" spans="1:9" ht="13.5" customHeight="1">
      <c r="A7" s="240" t="s">
        <v>400</v>
      </c>
      <c r="B7" s="240" t="s">
        <v>401</v>
      </c>
      <c r="C7" s="263" t="s">
        <v>79</v>
      </c>
      <c r="D7" s="264"/>
      <c r="E7" s="264"/>
      <c r="F7" s="265"/>
      <c r="G7" s="261" t="s">
        <v>87</v>
      </c>
      <c r="H7" s="261" t="s">
        <v>80</v>
      </c>
      <c r="I7" s="259" t="s">
        <v>293</v>
      </c>
    </row>
    <row r="8" spans="1:9" ht="40.5">
      <c r="A8" s="240"/>
      <c r="B8" s="240"/>
      <c r="C8" s="92" t="s">
        <v>84</v>
      </c>
      <c r="D8" s="92" t="s">
        <v>85</v>
      </c>
      <c r="E8" s="92" t="s">
        <v>86</v>
      </c>
      <c r="F8" s="92" t="s">
        <v>864</v>
      </c>
      <c r="G8" s="262"/>
      <c r="H8" s="262"/>
      <c r="I8" s="260"/>
    </row>
    <row r="9" spans="1:9" s="5" customFormat="1" ht="13.5">
      <c r="A9" s="10">
        <v>1</v>
      </c>
      <c r="B9" s="10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84">
        <v>9</v>
      </c>
    </row>
    <row r="10" spans="1:9" ht="27">
      <c r="A10" s="20">
        <v>1</v>
      </c>
      <c r="B10" s="9" t="s">
        <v>97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</row>
    <row r="11" spans="1:9" ht="13.5">
      <c r="A11" s="20">
        <v>2</v>
      </c>
      <c r="B11" s="9" t="s">
        <v>98</v>
      </c>
      <c r="C11" s="99">
        <v>911.74217</v>
      </c>
      <c r="D11" s="99">
        <v>8611.053679999999</v>
      </c>
      <c r="E11" s="105">
        <v>0</v>
      </c>
      <c r="F11" s="99">
        <v>16507.04183</v>
      </c>
      <c r="G11" s="105">
        <v>0</v>
      </c>
      <c r="H11" s="105">
        <v>0</v>
      </c>
      <c r="I11" s="99">
        <v>26030.13173</v>
      </c>
    </row>
    <row r="12" spans="1:9" ht="13.5">
      <c r="A12" s="20">
        <v>3</v>
      </c>
      <c r="B12" s="9" t="s">
        <v>99</v>
      </c>
      <c r="C12" s="99">
        <v>911.74217</v>
      </c>
      <c r="D12" s="99">
        <v>8611.053679999999</v>
      </c>
      <c r="E12" s="105">
        <v>0</v>
      </c>
      <c r="F12" s="99">
        <v>16507.04183</v>
      </c>
      <c r="G12" s="105">
        <v>0</v>
      </c>
      <c r="H12" s="105">
        <v>0</v>
      </c>
      <c r="I12" s="99">
        <v>26030.13173</v>
      </c>
    </row>
    <row r="13" spans="1:9" ht="13.5">
      <c r="A13" s="20">
        <v>4</v>
      </c>
      <c r="B13" s="9" t="s">
        <v>29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</row>
    <row r="14" spans="1:9" ht="27">
      <c r="A14" s="20">
        <v>5</v>
      </c>
      <c r="B14" s="9" t="s">
        <v>100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99">
        <v>1909.1680300000003</v>
      </c>
    </row>
    <row r="15" spans="1:9" ht="13.5">
      <c r="A15" s="20">
        <v>6</v>
      </c>
      <c r="B15" s="9" t="s">
        <v>101</v>
      </c>
      <c r="C15" s="99">
        <v>131923.69413</v>
      </c>
      <c r="D15" s="99">
        <v>425078.00971</v>
      </c>
      <c r="E15" s="105">
        <v>0</v>
      </c>
      <c r="F15" s="99">
        <v>223461.86615</v>
      </c>
      <c r="G15" s="99">
        <v>20379.23227</v>
      </c>
      <c r="H15" s="105">
        <v>0</v>
      </c>
      <c r="I15" s="99">
        <v>800842.80226</v>
      </c>
    </row>
    <row r="16" spans="1:9" ht="13.5">
      <c r="A16" s="20">
        <v>7</v>
      </c>
      <c r="B16" s="9" t="s">
        <v>415</v>
      </c>
      <c r="C16" s="99">
        <v>132835.4363</v>
      </c>
      <c r="D16" s="99">
        <v>433689.06339</v>
      </c>
      <c r="E16" s="105">
        <v>0</v>
      </c>
      <c r="F16" s="99">
        <v>239968.90798</v>
      </c>
      <c r="G16" s="99">
        <v>20379.23227</v>
      </c>
      <c r="H16" s="105">
        <v>0</v>
      </c>
      <c r="I16" s="99">
        <v>828782.10202</v>
      </c>
    </row>
    <row r="17" spans="1:9" ht="54">
      <c r="A17" s="20">
        <v>8</v>
      </c>
      <c r="B17" s="9" t="s">
        <v>102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</row>
    <row r="18" spans="1:9" ht="13.5">
      <c r="A18" s="20">
        <v>9</v>
      </c>
      <c r="B18" s="9" t="s">
        <v>103</v>
      </c>
      <c r="C18" s="99">
        <v>148.3106</v>
      </c>
      <c r="D18" s="99">
        <v>8563.810599999999</v>
      </c>
      <c r="E18" s="105">
        <v>0</v>
      </c>
      <c r="F18" s="99">
        <v>148.02881</v>
      </c>
      <c r="G18" s="99">
        <v>967.4594799999993</v>
      </c>
      <c r="H18" s="105">
        <v>0</v>
      </c>
      <c r="I18" s="99">
        <v>9827.609489999999</v>
      </c>
    </row>
    <row r="19" spans="1:9" ht="13.5">
      <c r="A19" s="20">
        <v>10</v>
      </c>
      <c r="B19" s="9" t="s">
        <v>104</v>
      </c>
      <c r="C19" s="99">
        <v>148.3106</v>
      </c>
      <c r="D19" s="99">
        <v>8563.810599999999</v>
      </c>
      <c r="E19" s="105">
        <v>0</v>
      </c>
      <c r="F19" s="99">
        <v>148.02881</v>
      </c>
      <c r="G19" s="99">
        <v>967.4594799999993</v>
      </c>
      <c r="H19" s="105">
        <v>0</v>
      </c>
      <c r="I19" s="99">
        <v>9827.609489999999</v>
      </c>
    </row>
    <row r="20" spans="1:9" ht="27">
      <c r="A20" s="20">
        <v>11</v>
      </c>
      <c r="B20" s="9" t="s">
        <v>105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99">
        <v>1834.85716</v>
      </c>
    </row>
    <row r="21" spans="1:9" ht="13.5">
      <c r="A21" s="20">
        <v>12</v>
      </c>
      <c r="B21" s="9" t="s">
        <v>106</v>
      </c>
      <c r="C21" s="99">
        <v>36811.23636</v>
      </c>
      <c r="D21" s="99">
        <v>240650.39117999998</v>
      </c>
      <c r="E21" s="105">
        <v>0</v>
      </c>
      <c r="F21" s="99">
        <v>355313.90667</v>
      </c>
      <c r="G21" s="99">
        <v>0.5</v>
      </c>
      <c r="H21" s="105">
        <v>0</v>
      </c>
      <c r="I21" s="99">
        <v>632776.03421</v>
      </c>
    </row>
    <row r="22" spans="1:9" ht="13.5">
      <c r="A22" s="20">
        <v>13</v>
      </c>
      <c r="B22" s="9" t="s">
        <v>424</v>
      </c>
      <c r="C22" s="99">
        <v>36959.54696</v>
      </c>
      <c r="D22" s="99">
        <v>249214.20177999997</v>
      </c>
      <c r="E22" s="105">
        <v>0</v>
      </c>
      <c r="F22" s="99">
        <v>355461.93548</v>
      </c>
      <c r="G22" s="99">
        <v>967.9594799999993</v>
      </c>
      <c r="H22" s="105">
        <v>0</v>
      </c>
      <c r="I22" s="99">
        <v>644438.5008599999</v>
      </c>
    </row>
    <row r="23" spans="1:9" ht="13.5">
      <c r="A23" s="20"/>
      <c r="B23" s="9" t="s">
        <v>107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</row>
    <row r="24" spans="1:9" ht="13.5">
      <c r="A24" s="20">
        <v>14</v>
      </c>
      <c r="B24" s="9" t="s">
        <v>108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</row>
    <row r="25" spans="1:9" ht="13.5">
      <c r="A25" s="20">
        <v>15</v>
      </c>
      <c r="B25" s="9" t="s">
        <v>386</v>
      </c>
      <c r="C25" s="105">
        <v>0</v>
      </c>
      <c r="D25" s="105">
        <v>0</v>
      </c>
      <c r="E25" s="105">
        <v>0</v>
      </c>
      <c r="F25" s="105">
        <v>0</v>
      </c>
      <c r="G25" s="99">
        <v>8383</v>
      </c>
      <c r="H25" s="105">
        <v>0</v>
      </c>
      <c r="I25" s="99">
        <v>8383</v>
      </c>
    </row>
    <row r="26" spans="1:9" ht="27">
      <c r="A26" s="20">
        <v>16</v>
      </c>
      <c r="B26" s="9" t="s">
        <v>646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</row>
    <row r="27" spans="1:9" ht="40.5">
      <c r="A27" s="20">
        <v>17</v>
      </c>
      <c r="B27" s="9" t="s">
        <v>109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</row>
    <row r="28" spans="1:9" ht="27">
      <c r="A28" s="20">
        <v>18</v>
      </c>
      <c r="B28" s="9" t="s">
        <v>647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</row>
    <row r="29" spans="1:9" ht="13.5">
      <c r="A29" s="20">
        <v>19</v>
      </c>
      <c r="B29" s="9" t="s">
        <v>110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</row>
  </sheetData>
  <sheetProtection/>
  <mergeCells count="6">
    <mergeCell ref="I7:I8"/>
    <mergeCell ref="G7:G8"/>
    <mergeCell ref="H7:H8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6:J14"/>
  <sheetViews>
    <sheetView zoomScalePageLayoutView="0" workbookViewId="0" topLeftCell="A1">
      <selection activeCell="A15" sqref="A15:IV24"/>
    </sheetView>
  </sheetViews>
  <sheetFormatPr defaultColWidth="9.00390625" defaultRowHeight="13.5"/>
  <cols>
    <col min="1" max="1" width="6.00390625" style="0" customWidth="1"/>
    <col min="2" max="2" width="37.75390625" style="0" customWidth="1"/>
    <col min="3" max="3" width="14.00390625" style="0" customWidth="1"/>
    <col min="4" max="4" width="12.75390625" style="0" customWidth="1"/>
    <col min="5" max="5" width="13.375" style="0" customWidth="1"/>
    <col min="6" max="6" width="12.875" style="0" customWidth="1"/>
    <col min="7" max="7" width="12.25390625" style="0" customWidth="1"/>
    <col min="8" max="8" width="12.125" style="0" customWidth="1"/>
    <col min="9" max="9" width="12.00390625" style="0" customWidth="1"/>
  </cols>
  <sheetData>
    <row r="6" spans="1:10" ht="13.5">
      <c r="A6" s="12" t="s">
        <v>788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9" s="13" customFormat="1" ht="25.5" customHeight="1">
      <c r="A8" s="240" t="s">
        <v>400</v>
      </c>
      <c r="B8" s="240" t="s">
        <v>401</v>
      </c>
      <c r="C8" s="240" t="s">
        <v>79</v>
      </c>
      <c r="D8" s="240"/>
      <c r="E8" s="240"/>
      <c r="F8" s="240"/>
      <c r="G8" s="240" t="s">
        <v>87</v>
      </c>
      <c r="H8" s="240" t="s">
        <v>80</v>
      </c>
      <c r="I8" s="241" t="s">
        <v>293</v>
      </c>
    </row>
    <row r="9" spans="1:9" s="13" customFormat="1" ht="51.75" customHeight="1">
      <c r="A9" s="240"/>
      <c r="B9" s="240"/>
      <c r="C9" s="10" t="s">
        <v>84</v>
      </c>
      <c r="D9" s="10" t="s">
        <v>85</v>
      </c>
      <c r="E9" s="10" t="s">
        <v>86</v>
      </c>
      <c r="F9" s="10" t="s">
        <v>645</v>
      </c>
      <c r="G9" s="240"/>
      <c r="H9" s="240"/>
      <c r="I9" s="241"/>
    </row>
    <row r="10" spans="1:9" s="5" customFormat="1" ht="13.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36">
        <v>9</v>
      </c>
    </row>
    <row r="11" spans="1:9" s="1" customFormat="1" ht="13.5">
      <c r="A11" s="63">
        <v>1</v>
      </c>
      <c r="B11" s="9" t="s">
        <v>81</v>
      </c>
      <c r="C11" s="99">
        <v>18232.69606</v>
      </c>
      <c r="D11" s="99">
        <v>134609.56769</v>
      </c>
      <c r="E11" s="99">
        <v>2371.2305</v>
      </c>
      <c r="F11" s="99">
        <v>5863.97776</v>
      </c>
      <c r="G11" s="99">
        <v>399</v>
      </c>
      <c r="H11" s="105">
        <v>0</v>
      </c>
      <c r="I11" s="99">
        <v>161476.47201</v>
      </c>
    </row>
    <row r="12" spans="1:9" s="1" customFormat="1" ht="13.5">
      <c r="A12" s="63">
        <v>2</v>
      </c>
      <c r="B12" s="9" t="s">
        <v>82</v>
      </c>
      <c r="C12" s="99">
        <v>10554</v>
      </c>
      <c r="D12" s="105">
        <v>0</v>
      </c>
      <c r="E12" s="105">
        <v>0</v>
      </c>
      <c r="F12" s="99">
        <v>21833</v>
      </c>
      <c r="G12" s="105">
        <v>0</v>
      </c>
      <c r="H12" s="182">
        <v>-32387</v>
      </c>
      <c r="I12" s="105">
        <v>0</v>
      </c>
    </row>
    <row r="13" spans="1:9" s="1" customFormat="1" ht="13.5">
      <c r="A13" s="63">
        <v>3</v>
      </c>
      <c r="B13" s="9" t="s">
        <v>83</v>
      </c>
      <c r="C13" s="99">
        <v>28786.69606</v>
      </c>
      <c r="D13" s="99">
        <v>134609.56769</v>
      </c>
      <c r="E13" s="99">
        <v>2371.2305</v>
      </c>
      <c r="F13" s="99">
        <v>27696.97776</v>
      </c>
      <c r="G13" s="99">
        <v>399</v>
      </c>
      <c r="H13" s="99">
        <v>-32387</v>
      </c>
      <c r="I13" s="99">
        <v>161476.47201</v>
      </c>
    </row>
    <row r="14" spans="1:9" s="1" customFormat="1" ht="13.5">
      <c r="A14" s="12"/>
      <c r="B14" s="12"/>
      <c r="C14" s="12"/>
      <c r="D14" s="12"/>
      <c r="E14" s="12"/>
      <c r="F14" s="12"/>
      <c r="G14" s="12"/>
      <c r="H14" s="12"/>
      <c r="I14" s="12"/>
    </row>
  </sheetData>
  <sheetProtection/>
  <mergeCells count="6">
    <mergeCell ref="I8:I9"/>
    <mergeCell ref="G8:G9"/>
    <mergeCell ref="H8:H9"/>
    <mergeCell ref="A8:A9"/>
    <mergeCell ref="B8:B9"/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3.00390625" style="1" customWidth="1"/>
    <col min="5" max="5" width="13.375" style="1" customWidth="1"/>
    <col min="6" max="6" width="12.125" style="1" customWidth="1"/>
    <col min="7" max="7" width="10.625" style="1" customWidth="1"/>
    <col min="8" max="9" width="11.125" style="1" customWidth="1"/>
    <col min="10" max="16384" width="9.00390625" style="1" customWidth="1"/>
  </cols>
  <sheetData>
    <row r="5" s="12" customFormat="1" ht="13.5">
      <c r="A5" s="12" t="s">
        <v>789</v>
      </c>
    </row>
    <row r="7" spans="1:9" s="13" customFormat="1" ht="13.5" customHeight="1">
      <c r="A7" s="240" t="s">
        <v>400</v>
      </c>
      <c r="B7" s="240" t="s">
        <v>401</v>
      </c>
      <c r="C7" s="240" t="s">
        <v>79</v>
      </c>
      <c r="D7" s="240"/>
      <c r="E7" s="240"/>
      <c r="F7" s="240"/>
      <c r="G7" s="240" t="s">
        <v>87</v>
      </c>
      <c r="H7" s="240" t="s">
        <v>80</v>
      </c>
      <c r="I7" s="241" t="s">
        <v>293</v>
      </c>
    </row>
    <row r="8" spans="1:9" s="13" customFormat="1" ht="40.5">
      <c r="A8" s="240"/>
      <c r="B8" s="240"/>
      <c r="C8" s="10" t="s">
        <v>84</v>
      </c>
      <c r="D8" s="10" t="s">
        <v>85</v>
      </c>
      <c r="E8" s="10" t="s">
        <v>86</v>
      </c>
      <c r="F8" s="10" t="s">
        <v>645</v>
      </c>
      <c r="G8" s="240"/>
      <c r="H8" s="240"/>
      <c r="I8" s="241"/>
    </row>
    <row r="9" spans="1:9" s="5" customFormat="1" ht="13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36">
        <v>9</v>
      </c>
    </row>
    <row r="10" spans="1:9" ht="13.5">
      <c r="A10" s="20">
        <v>1</v>
      </c>
      <c r="B10" s="9" t="s">
        <v>186</v>
      </c>
      <c r="C10" s="99">
        <v>17563.60059</v>
      </c>
      <c r="D10" s="99">
        <v>85995.56769</v>
      </c>
      <c r="E10" s="99">
        <v>2371.2305</v>
      </c>
      <c r="F10" s="99">
        <v>5782.01646</v>
      </c>
      <c r="G10" s="105">
        <v>0</v>
      </c>
      <c r="H10" s="133">
        <v>-32387</v>
      </c>
      <c r="I10" s="182">
        <v>79325.41524</v>
      </c>
    </row>
    <row r="11" spans="1:9" ht="13.5">
      <c r="A11" s="20">
        <v>2</v>
      </c>
      <c r="B11" s="9" t="s">
        <v>188</v>
      </c>
      <c r="C11" s="99">
        <v>271</v>
      </c>
      <c r="D11" s="99">
        <v>41033</v>
      </c>
      <c r="E11" s="105">
        <v>0</v>
      </c>
      <c r="F11" s="99">
        <v>63.14119</v>
      </c>
      <c r="G11" s="105">
        <v>0</v>
      </c>
      <c r="H11" s="105">
        <v>0</v>
      </c>
      <c r="I11" s="182">
        <v>41367.14119</v>
      </c>
    </row>
    <row r="12" spans="1:10" ht="13.5">
      <c r="A12" s="20">
        <v>3</v>
      </c>
      <c r="B12" s="9" t="s">
        <v>199</v>
      </c>
      <c r="C12" s="99">
        <v>398.09547</v>
      </c>
      <c r="D12" s="99">
        <v>6709</v>
      </c>
      <c r="E12" s="105">
        <v>0</v>
      </c>
      <c r="F12" s="99">
        <v>18.82011</v>
      </c>
      <c r="G12" s="99">
        <v>399</v>
      </c>
      <c r="H12" s="105">
        <v>0</v>
      </c>
      <c r="I12" s="182">
        <v>7524.91558</v>
      </c>
      <c r="J12" s="91"/>
    </row>
    <row r="13" spans="1:9" ht="13.5">
      <c r="A13" s="20">
        <v>4</v>
      </c>
      <c r="B13" s="9" t="s">
        <v>83</v>
      </c>
      <c r="C13" s="99">
        <v>18232.69606</v>
      </c>
      <c r="D13" s="99">
        <v>133737.56769</v>
      </c>
      <c r="E13" s="99">
        <v>2371.2305</v>
      </c>
      <c r="F13" s="99">
        <v>5863.97776</v>
      </c>
      <c r="G13" s="99">
        <v>399</v>
      </c>
      <c r="H13" s="99">
        <v>-32387</v>
      </c>
      <c r="I13" s="182">
        <v>128217.47201</v>
      </c>
    </row>
    <row r="14" spans="1:9" ht="13.5">
      <c r="A14" s="20">
        <v>5</v>
      </c>
      <c r="B14" s="9" t="s">
        <v>187</v>
      </c>
      <c r="C14" s="99">
        <v>-10772</v>
      </c>
      <c r="D14" s="99">
        <v>-17287</v>
      </c>
      <c r="E14" s="105">
        <v>0</v>
      </c>
      <c r="F14" s="99">
        <v>-19633</v>
      </c>
      <c r="G14" s="105">
        <v>0</v>
      </c>
      <c r="H14" s="99">
        <v>32387</v>
      </c>
      <c r="I14" s="182">
        <v>-15305</v>
      </c>
    </row>
    <row r="15" spans="1:9" ht="13.5">
      <c r="A15" s="20">
        <v>6</v>
      </c>
      <c r="B15" s="9" t="s">
        <v>189</v>
      </c>
      <c r="C15" s="105">
        <v>0</v>
      </c>
      <c r="D15" s="99">
        <v>-1359</v>
      </c>
      <c r="E15" s="105">
        <v>0</v>
      </c>
      <c r="F15" s="99">
        <v>-852.80894</v>
      </c>
      <c r="G15" s="99">
        <v>-60</v>
      </c>
      <c r="H15" s="105">
        <v>0</v>
      </c>
      <c r="I15" s="182">
        <v>-2271.80894</v>
      </c>
    </row>
    <row r="16" spans="1:9" ht="13.5">
      <c r="A16" s="20">
        <v>7</v>
      </c>
      <c r="B16" s="9" t="s">
        <v>88</v>
      </c>
      <c r="C16" s="99">
        <v>-1175.30589</v>
      </c>
      <c r="D16" s="99">
        <v>-30623</v>
      </c>
      <c r="E16" s="105">
        <v>0</v>
      </c>
      <c r="F16" s="99">
        <v>-79</v>
      </c>
      <c r="G16" s="99">
        <v>-711</v>
      </c>
      <c r="H16" s="105">
        <v>0</v>
      </c>
      <c r="I16" s="182">
        <v>-32588.30589</v>
      </c>
    </row>
    <row r="17" spans="1:9" ht="13.5">
      <c r="A17" s="20">
        <v>8</v>
      </c>
      <c r="B17" s="9" t="s">
        <v>89</v>
      </c>
      <c r="C17" s="99">
        <v>-11947.30589</v>
      </c>
      <c r="D17" s="99">
        <v>-49269</v>
      </c>
      <c r="E17" s="105">
        <v>0</v>
      </c>
      <c r="F17" s="99">
        <v>-20564.80894</v>
      </c>
      <c r="G17" s="99">
        <v>-771</v>
      </c>
      <c r="H17" s="99">
        <v>32387</v>
      </c>
      <c r="I17" s="182">
        <v>-50165.114830000006</v>
      </c>
    </row>
    <row r="18" spans="1:9" ht="13.5">
      <c r="A18" s="20">
        <v>9</v>
      </c>
      <c r="B18" s="9" t="s">
        <v>90</v>
      </c>
      <c r="C18" s="99">
        <v>6285.390169999999</v>
      </c>
      <c r="D18" s="99">
        <v>84468.56769</v>
      </c>
      <c r="E18" s="99">
        <v>2371.2305</v>
      </c>
      <c r="F18" s="99">
        <v>-14700.83118</v>
      </c>
      <c r="G18" s="99">
        <v>-372</v>
      </c>
      <c r="H18" s="105">
        <v>0</v>
      </c>
      <c r="I18" s="182">
        <v>78052.35718</v>
      </c>
    </row>
    <row r="19" spans="1:9" ht="13.5">
      <c r="A19" s="20">
        <v>10</v>
      </c>
      <c r="B19" s="9" t="s">
        <v>91</v>
      </c>
      <c r="C19" s="105">
        <v>0</v>
      </c>
      <c r="D19" s="133">
        <v>872</v>
      </c>
      <c r="E19" s="105">
        <v>0</v>
      </c>
      <c r="F19" s="105">
        <v>0</v>
      </c>
      <c r="G19" s="105">
        <v>0</v>
      </c>
      <c r="H19" s="105">
        <v>0</v>
      </c>
      <c r="I19" s="182">
        <v>872</v>
      </c>
    </row>
    <row r="20" spans="1:9" ht="13.5">
      <c r="A20" s="20">
        <v>11</v>
      </c>
      <c r="B20" s="9" t="s">
        <v>92</v>
      </c>
      <c r="C20" s="133">
        <v>-15931</v>
      </c>
      <c r="D20" s="133">
        <v>-23138</v>
      </c>
      <c r="E20" s="105">
        <v>0</v>
      </c>
      <c r="F20" s="133">
        <v>-5411</v>
      </c>
      <c r="G20" s="133">
        <v>-4127</v>
      </c>
      <c r="H20" s="105">
        <v>0</v>
      </c>
      <c r="I20" s="99">
        <v>-48607</v>
      </c>
    </row>
    <row r="21" spans="1:9" ht="40.5">
      <c r="A21" s="20">
        <v>12</v>
      </c>
      <c r="B21" s="9" t="s">
        <v>93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</row>
    <row r="22" spans="1:9" ht="13.5">
      <c r="A22" s="20">
        <v>13</v>
      </c>
      <c r="B22" s="9" t="s">
        <v>94</v>
      </c>
      <c r="C22" s="99">
        <v>-9645.609830000001</v>
      </c>
      <c r="D22" s="99">
        <v>62202.567689999996</v>
      </c>
      <c r="E22" s="99">
        <v>2371.2305</v>
      </c>
      <c r="F22" s="99">
        <v>-20111.83118</v>
      </c>
      <c r="G22" s="99">
        <v>-4499</v>
      </c>
      <c r="H22" s="105">
        <v>0</v>
      </c>
      <c r="I22" s="99">
        <v>30317.35717999999</v>
      </c>
    </row>
    <row r="23" spans="1:9" ht="13.5">
      <c r="A23" s="20">
        <v>14</v>
      </c>
      <c r="B23" s="9" t="s">
        <v>95</v>
      </c>
      <c r="C23" s="105">
        <v>0</v>
      </c>
      <c r="D23" s="105">
        <v>0</v>
      </c>
      <c r="E23" s="105">
        <v>0</v>
      </c>
      <c r="F23" s="105">
        <v>0</v>
      </c>
      <c r="G23" s="99">
        <v>-2426</v>
      </c>
      <c r="H23" s="105"/>
      <c r="I23" s="99">
        <v>-2426</v>
      </c>
    </row>
    <row r="24" spans="1:9" ht="13.5">
      <c r="A24" s="20">
        <v>15</v>
      </c>
      <c r="B24" s="9" t="s">
        <v>96</v>
      </c>
      <c r="C24" s="99">
        <v>-9645.609830000001</v>
      </c>
      <c r="D24" s="99">
        <v>62202.567689999996</v>
      </c>
      <c r="E24" s="99">
        <v>2371.2305</v>
      </c>
      <c r="F24" s="99">
        <v>-20111.83118</v>
      </c>
      <c r="G24" s="99">
        <v>-6925</v>
      </c>
      <c r="H24" s="105">
        <v>0</v>
      </c>
      <c r="I24" s="99">
        <v>27891.35717999999</v>
      </c>
    </row>
    <row r="25" spans="1:9" ht="13.5">
      <c r="A25" s="12"/>
      <c r="B25" s="12"/>
      <c r="C25" s="12"/>
      <c r="D25" s="12"/>
      <c r="E25" s="12"/>
      <c r="F25" s="12"/>
      <c r="G25" s="12"/>
      <c r="H25" s="12"/>
      <c r="I25" s="12"/>
    </row>
  </sheetData>
  <sheetProtection/>
  <mergeCells count="6">
    <mergeCell ref="I7:I8"/>
    <mergeCell ref="G7:G8"/>
    <mergeCell ref="H7:H8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5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4.00390625" style="1" customWidth="1"/>
    <col min="4" max="4" width="13.125" style="1" customWidth="1"/>
    <col min="5" max="5" width="13.375" style="1" customWidth="1"/>
    <col min="6" max="6" width="13.25390625" style="1" customWidth="1"/>
    <col min="7" max="7" width="10.875" style="1" customWidth="1"/>
    <col min="8" max="8" width="10.75390625" style="1" customWidth="1"/>
    <col min="9" max="9" width="11.125" style="1" customWidth="1"/>
    <col min="10" max="16384" width="9.00390625" style="1" customWidth="1"/>
  </cols>
  <sheetData>
    <row r="5" ht="13.5">
      <c r="A5" s="12" t="s">
        <v>790</v>
      </c>
    </row>
    <row r="7" spans="1:9" ht="13.5" customHeight="1">
      <c r="A7" s="240" t="s">
        <v>400</v>
      </c>
      <c r="B7" s="240" t="s">
        <v>401</v>
      </c>
      <c r="C7" s="263" t="s">
        <v>79</v>
      </c>
      <c r="D7" s="264"/>
      <c r="E7" s="264"/>
      <c r="F7" s="265"/>
      <c r="G7" s="261" t="s">
        <v>87</v>
      </c>
      <c r="H7" s="261" t="s">
        <v>80</v>
      </c>
      <c r="I7" s="259" t="s">
        <v>293</v>
      </c>
    </row>
    <row r="8" spans="1:9" ht="40.5">
      <c r="A8" s="240"/>
      <c r="B8" s="240"/>
      <c r="C8" s="92" t="s">
        <v>84</v>
      </c>
      <c r="D8" s="92" t="s">
        <v>85</v>
      </c>
      <c r="E8" s="92" t="s">
        <v>86</v>
      </c>
      <c r="F8" s="92" t="s">
        <v>864</v>
      </c>
      <c r="G8" s="262"/>
      <c r="H8" s="262"/>
      <c r="I8" s="260"/>
    </row>
    <row r="9" spans="1:9" s="5" customFormat="1" ht="13.5">
      <c r="A9" s="10">
        <v>1</v>
      </c>
      <c r="B9" s="10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84">
        <v>9</v>
      </c>
    </row>
    <row r="10" spans="1:9" ht="27">
      <c r="A10" s="20">
        <v>1</v>
      </c>
      <c r="B10" s="9" t="s">
        <v>97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</row>
    <row r="11" spans="1:9" ht="13.5">
      <c r="A11" s="20">
        <v>2</v>
      </c>
      <c r="B11" s="9" t="s">
        <v>98</v>
      </c>
      <c r="C11" s="105">
        <v>0</v>
      </c>
      <c r="D11" s="99">
        <v>47.08831000000009</v>
      </c>
      <c r="E11" s="105">
        <v>0</v>
      </c>
      <c r="F11" s="99">
        <v>19337.05909</v>
      </c>
      <c r="G11" s="99">
        <v>192</v>
      </c>
      <c r="H11" s="105">
        <v>0</v>
      </c>
      <c r="I11" s="99">
        <v>19536.01118</v>
      </c>
    </row>
    <row r="12" spans="1:9" ht="13.5">
      <c r="A12" s="20">
        <v>3</v>
      </c>
      <c r="B12" s="9" t="s">
        <v>99</v>
      </c>
      <c r="C12" s="105">
        <v>0</v>
      </c>
      <c r="D12" s="99">
        <v>47.08831000000009</v>
      </c>
      <c r="E12" s="105">
        <v>0</v>
      </c>
      <c r="F12" s="99">
        <v>19337.05909</v>
      </c>
      <c r="G12" s="99">
        <v>192</v>
      </c>
      <c r="H12" s="105">
        <v>0</v>
      </c>
      <c r="I12" s="99">
        <v>19536.01118</v>
      </c>
    </row>
    <row r="13" spans="1:9" ht="13.5">
      <c r="A13" s="20">
        <v>4</v>
      </c>
      <c r="B13" s="9" t="s">
        <v>29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</row>
    <row r="14" spans="1:9" ht="27">
      <c r="A14" s="20">
        <v>5</v>
      </c>
      <c r="B14" s="9" t="s">
        <v>100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</row>
    <row r="15" spans="1:9" ht="13.5">
      <c r="A15" s="20">
        <v>6</v>
      </c>
      <c r="B15" s="9" t="s">
        <v>101</v>
      </c>
      <c r="C15" s="99">
        <v>256625</v>
      </c>
      <c r="D15" s="99">
        <v>599471</v>
      </c>
      <c r="E15" s="105">
        <v>0</v>
      </c>
      <c r="F15" s="99">
        <v>61243.17435</v>
      </c>
      <c r="G15" s="99">
        <v>9605.96556</v>
      </c>
      <c r="H15" s="105">
        <v>0</v>
      </c>
      <c r="I15" s="99">
        <v>926945.13991</v>
      </c>
    </row>
    <row r="16" spans="1:9" ht="13.5">
      <c r="A16" s="20">
        <v>7</v>
      </c>
      <c r="B16" s="9" t="s">
        <v>415</v>
      </c>
      <c r="C16" s="99">
        <v>256625</v>
      </c>
      <c r="D16" s="99">
        <v>599518.08831</v>
      </c>
      <c r="E16" s="105">
        <v>0</v>
      </c>
      <c r="F16" s="99">
        <v>80580.23344</v>
      </c>
      <c r="G16" s="99">
        <v>9797.96556</v>
      </c>
      <c r="H16" s="105">
        <v>0</v>
      </c>
      <c r="I16" s="99">
        <v>946481.15109</v>
      </c>
    </row>
    <row r="17" spans="1:9" ht="54">
      <c r="A17" s="20">
        <v>8</v>
      </c>
      <c r="B17" s="9" t="s">
        <v>102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</row>
    <row r="18" spans="1:9" ht="13.5">
      <c r="A18" s="20">
        <v>9</v>
      </c>
      <c r="B18" s="9" t="s">
        <v>103</v>
      </c>
      <c r="C18" s="99">
        <v>8349</v>
      </c>
      <c r="D18" s="99">
        <v>1884</v>
      </c>
      <c r="E18" s="105">
        <v>0</v>
      </c>
      <c r="F18" s="99">
        <v>104</v>
      </c>
      <c r="G18" s="99">
        <v>83</v>
      </c>
      <c r="H18" s="105">
        <v>0</v>
      </c>
      <c r="I18" s="99">
        <v>10420.42375</v>
      </c>
    </row>
    <row r="19" spans="1:9" ht="13.5">
      <c r="A19" s="20">
        <v>10</v>
      </c>
      <c r="B19" s="9" t="s">
        <v>104</v>
      </c>
      <c r="C19" s="99">
        <v>8349</v>
      </c>
      <c r="D19" s="99">
        <v>1884</v>
      </c>
      <c r="E19" s="105">
        <v>0</v>
      </c>
      <c r="F19" s="99">
        <v>104</v>
      </c>
      <c r="G19" s="99">
        <v>83</v>
      </c>
      <c r="H19" s="105">
        <v>0</v>
      </c>
      <c r="I19" s="99">
        <v>10420.42375</v>
      </c>
    </row>
    <row r="20" spans="1:9" ht="27">
      <c r="A20" s="20">
        <v>11</v>
      </c>
      <c r="B20" s="9" t="s">
        <v>105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99">
        <v>100</v>
      </c>
    </row>
    <row r="21" spans="1:9" ht="13.5">
      <c r="A21" s="20">
        <v>12</v>
      </c>
      <c r="B21" s="9" t="s">
        <v>106</v>
      </c>
      <c r="C21" s="99">
        <v>5430.73861</v>
      </c>
      <c r="D21" s="99">
        <v>175382</v>
      </c>
      <c r="E21" s="105">
        <v>0</v>
      </c>
      <c r="F21" s="99">
        <v>576219.33118</v>
      </c>
      <c r="G21" s="105">
        <v>0</v>
      </c>
      <c r="H21" s="105">
        <v>0</v>
      </c>
      <c r="I21" s="99">
        <v>757031.79928</v>
      </c>
    </row>
    <row r="22" spans="1:9" ht="13.5">
      <c r="A22" s="20">
        <v>13</v>
      </c>
      <c r="B22" s="9" t="s">
        <v>424</v>
      </c>
      <c r="C22" s="99">
        <v>13779.73861</v>
      </c>
      <c r="D22" s="99">
        <v>177266</v>
      </c>
      <c r="E22" s="105">
        <v>0</v>
      </c>
      <c r="F22" s="99">
        <v>576323.33118</v>
      </c>
      <c r="G22" s="99">
        <v>83</v>
      </c>
      <c r="H22" s="105">
        <v>0</v>
      </c>
      <c r="I22" s="99">
        <v>767552.22303</v>
      </c>
    </row>
    <row r="23" spans="1:9" ht="13.5">
      <c r="A23" s="20"/>
      <c r="B23" s="9" t="s">
        <v>107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</row>
    <row r="24" spans="1:9" ht="13.5">
      <c r="A24" s="20">
        <v>14</v>
      </c>
      <c r="B24" s="9" t="s">
        <v>108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</row>
    <row r="25" spans="1:9" ht="13.5">
      <c r="A25" s="20">
        <v>15</v>
      </c>
      <c r="B25" s="9" t="s">
        <v>386</v>
      </c>
      <c r="C25" s="105">
        <v>0</v>
      </c>
      <c r="D25" s="105">
        <v>0</v>
      </c>
      <c r="E25" s="105">
        <v>0</v>
      </c>
      <c r="F25" s="105">
        <v>0</v>
      </c>
      <c r="G25" s="99">
        <v>7395</v>
      </c>
      <c r="H25" s="105">
        <v>0</v>
      </c>
      <c r="I25" s="99">
        <v>7395</v>
      </c>
    </row>
    <row r="26" spans="1:9" ht="27">
      <c r="A26" s="20">
        <v>16</v>
      </c>
      <c r="B26" s="9" t="s">
        <v>646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</row>
    <row r="27" spans="1:9" ht="40.5">
      <c r="A27" s="20">
        <v>17</v>
      </c>
      <c r="B27" s="9" t="s">
        <v>109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</row>
    <row r="28" spans="1:9" ht="27">
      <c r="A28" s="20">
        <v>18</v>
      </c>
      <c r="B28" s="9" t="s">
        <v>647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</row>
    <row r="29" spans="1:9" ht="13.5">
      <c r="A29" s="20">
        <v>19</v>
      </c>
      <c r="B29" s="9" t="s">
        <v>110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</row>
  </sheetData>
  <sheetProtection/>
  <mergeCells count="6">
    <mergeCell ref="I7:I8"/>
    <mergeCell ref="G7:G8"/>
    <mergeCell ref="H7:H8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16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16384" width="9.00390625" style="1" customWidth="1"/>
  </cols>
  <sheetData>
    <row r="2" s="12" customFormat="1" ht="13.5">
      <c r="A2" s="15" t="s">
        <v>304</v>
      </c>
    </row>
    <row r="4" s="12" customFormat="1" ht="13.5">
      <c r="A4" s="12" t="s">
        <v>294</v>
      </c>
    </row>
    <row r="6" spans="1:4" s="5" customFormat="1" ht="13.5">
      <c r="A6" s="10" t="s">
        <v>400</v>
      </c>
      <c r="B6" s="10" t="s">
        <v>401</v>
      </c>
      <c r="C6" s="10" t="s">
        <v>667</v>
      </c>
      <c r="D6" s="37" t="s">
        <v>618</v>
      </c>
    </row>
    <row r="7" spans="1:4" s="5" customFormat="1" ht="13.5">
      <c r="A7" s="10">
        <v>1</v>
      </c>
      <c r="B7" s="10">
        <v>2</v>
      </c>
      <c r="C7" s="10">
        <v>3</v>
      </c>
      <c r="D7" s="10">
        <v>4</v>
      </c>
    </row>
    <row r="8" spans="1:4" ht="13.5">
      <c r="A8" s="11">
        <v>1</v>
      </c>
      <c r="B8" s="150" t="s">
        <v>295</v>
      </c>
      <c r="C8" s="99">
        <v>16654</v>
      </c>
      <c r="D8" s="99">
        <v>5573</v>
      </c>
    </row>
    <row r="9" spans="1:4" ht="27">
      <c r="A9" s="11">
        <v>2</v>
      </c>
      <c r="B9" s="150" t="s">
        <v>296</v>
      </c>
      <c r="C9" s="99">
        <v>49721</v>
      </c>
      <c r="D9" s="99">
        <v>30535</v>
      </c>
    </row>
    <row r="10" spans="1:4" ht="27">
      <c r="A10" s="11">
        <v>3</v>
      </c>
      <c r="B10" s="150" t="s">
        <v>297</v>
      </c>
      <c r="C10" s="99">
        <v>6268</v>
      </c>
      <c r="D10" s="99">
        <v>3111</v>
      </c>
    </row>
    <row r="11" spans="1:4" ht="27">
      <c r="A11" s="11">
        <v>4</v>
      </c>
      <c r="B11" s="150" t="s">
        <v>298</v>
      </c>
      <c r="C11" s="99">
        <v>158597</v>
      </c>
      <c r="D11" s="99">
        <v>27597</v>
      </c>
    </row>
    <row r="12" spans="1:4" ht="13.5">
      <c r="A12" s="11" t="s">
        <v>177</v>
      </c>
      <c r="B12" s="150" t="s">
        <v>299</v>
      </c>
      <c r="C12" s="99">
        <v>158597</v>
      </c>
      <c r="D12" s="99">
        <v>27597</v>
      </c>
    </row>
    <row r="13" spans="1:4" ht="13.5">
      <c r="A13" s="11" t="s">
        <v>178</v>
      </c>
      <c r="B13" s="150" t="s">
        <v>300</v>
      </c>
      <c r="C13" s="104">
        <v>0</v>
      </c>
      <c r="D13" s="104">
        <v>0</v>
      </c>
    </row>
    <row r="14" spans="1:4" ht="27">
      <c r="A14" s="11">
        <v>5</v>
      </c>
      <c r="B14" s="150" t="s">
        <v>301</v>
      </c>
      <c r="C14" s="104">
        <v>0</v>
      </c>
      <c r="D14" s="104">
        <v>0</v>
      </c>
    </row>
    <row r="15" spans="1:4" ht="40.5">
      <c r="A15" s="11">
        <v>6</v>
      </c>
      <c r="B15" s="150" t="s">
        <v>302</v>
      </c>
      <c r="C15" s="104">
        <v>0</v>
      </c>
      <c r="D15" s="104">
        <v>0</v>
      </c>
    </row>
    <row r="16" spans="1:4" s="12" customFormat="1" ht="23.25" customHeight="1">
      <c r="A16" s="11">
        <v>7</v>
      </c>
      <c r="B16" s="150" t="s">
        <v>303</v>
      </c>
      <c r="C16" s="99">
        <f>SUM(C8:C11)</f>
        <v>231240</v>
      </c>
      <c r="D16" s="99">
        <v>66816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5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2.50390625" style="1" customWidth="1"/>
    <col min="4" max="5" width="10.625" style="1" customWidth="1"/>
    <col min="6" max="6" width="12.125" style="1" customWidth="1"/>
    <col min="7" max="7" width="11.125" style="1" customWidth="1"/>
    <col min="8" max="8" width="11.25390625" style="1" customWidth="1"/>
    <col min="9" max="16384" width="9.00390625" style="1" customWidth="1"/>
  </cols>
  <sheetData>
    <row r="5" spans="1:8" ht="13.5">
      <c r="A5" s="12" t="s">
        <v>791</v>
      </c>
      <c r="B5" s="12"/>
      <c r="C5" s="12"/>
      <c r="D5" s="12"/>
      <c r="E5" s="12"/>
      <c r="F5" s="12"/>
      <c r="G5" s="12"/>
      <c r="H5" s="12"/>
    </row>
    <row r="6" spans="1:8" ht="13.5">
      <c r="A6" s="12"/>
      <c r="B6" s="12"/>
      <c r="C6" s="12"/>
      <c r="D6" s="12"/>
      <c r="E6" s="12"/>
      <c r="F6" s="12"/>
      <c r="G6" s="12"/>
      <c r="H6" s="12"/>
    </row>
    <row r="7" spans="1:8" s="13" customFormat="1" ht="40.5">
      <c r="A7" s="10" t="s">
        <v>400</v>
      </c>
      <c r="B7" s="10" t="s">
        <v>401</v>
      </c>
      <c r="C7" s="10" t="s">
        <v>111</v>
      </c>
      <c r="D7" s="10" t="s">
        <v>112</v>
      </c>
      <c r="E7" s="10" t="s">
        <v>113</v>
      </c>
      <c r="F7" s="10" t="s">
        <v>865</v>
      </c>
      <c r="G7" s="10" t="s">
        <v>114</v>
      </c>
      <c r="H7" s="10" t="s">
        <v>293</v>
      </c>
    </row>
    <row r="8" spans="1:8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27">
      <c r="A9" s="63">
        <v>1</v>
      </c>
      <c r="B9" s="9" t="s">
        <v>97</v>
      </c>
      <c r="C9" s="92" t="s">
        <v>623</v>
      </c>
      <c r="D9" s="92" t="s">
        <v>623</v>
      </c>
      <c r="E9" s="92" t="s">
        <v>623</v>
      </c>
      <c r="F9" s="92" t="s">
        <v>623</v>
      </c>
      <c r="G9" s="92" t="s">
        <v>623</v>
      </c>
      <c r="H9" s="92" t="s">
        <v>623</v>
      </c>
    </row>
    <row r="10" spans="1:8" ht="13.5">
      <c r="A10" s="63">
        <v>2</v>
      </c>
      <c r="B10" s="9" t="s">
        <v>98</v>
      </c>
      <c r="C10" s="133">
        <v>812959.1020199999</v>
      </c>
      <c r="D10" s="133">
        <v>520</v>
      </c>
      <c r="E10" s="92" t="s">
        <v>623</v>
      </c>
      <c r="F10" s="133">
        <v>15303</v>
      </c>
      <c r="G10" s="92" t="s">
        <v>623</v>
      </c>
      <c r="H10" s="133">
        <v>828782.1020199999</v>
      </c>
    </row>
    <row r="11" spans="1:8" ht="13.5">
      <c r="A11" s="63">
        <v>3</v>
      </c>
      <c r="B11" s="9" t="s">
        <v>99</v>
      </c>
      <c r="C11" s="133">
        <v>812959.1020199999</v>
      </c>
      <c r="D11" s="133">
        <v>520</v>
      </c>
      <c r="E11" s="92" t="s">
        <v>623</v>
      </c>
      <c r="F11" s="133">
        <v>15303</v>
      </c>
      <c r="G11" s="92" t="s">
        <v>623</v>
      </c>
      <c r="H11" s="133">
        <v>828782.1020199999</v>
      </c>
    </row>
    <row r="12" spans="1:8" ht="13.5">
      <c r="A12" s="63">
        <v>4</v>
      </c>
      <c r="B12" s="9" t="s">
        <v>798</v>
      </c>
      <c r="C12" s="133">
        <v>4914.611149999992</v>
      </c>
      <c r="D12" s="92" t="s">
        <v>623</v>
      </c>
      <c r="E12" s="92" t="s">
        <v>623</v>
      </c>
      <c r="F12" s="133">
        <v>500</v>
      </c>
      <c r="G12" s="92" t="s">
        <v>623</v>
      </c>
      <c r="H12" s="133">
        <v>5414.896149999992</v>
      </c>
    </row>
    <row r="13" spans="1:8" ht="13.5">
      <c r="A13" s="63">
        <v>5</v>
      </c>
      <c r="B13" s="9" t="s">
        <v>108</v>
      </c>
      <c r="C13" s="92" t="s">
        <v>623</v>
      </c>
      <c r="D13" s="92" t="s">
        <v>623</v>
      </c>
      <c r="E13" s="92" t="s">
        <v>623</v>
      </c>
      <c r="F13" s="92" t="s">
        <v>623</v>
      </c>
      <c r="G13" s="92" t="s">
        <v>623</v>
      </c>
      <c r="H13" s="92" t="s">
        <v>623</v>
      </c>
    </row>
    <row r="14" spans="1:8" ht="27">
      <c r="A14" s="63">
        <v>6</v>
      </c>
      <c r="B14" s="9" t="s">
        <v>797</v>
      </c>
      <c r="C14" s="133">
        <v>168.11215</v>
      </c>
      <c r="D14" s="92" t="s">
        <v>623</v>
      </c>
      <c r="E14" s="92" t="s">
        <v>623</v>
      </c>
      <c r="F14" s="92" t="s">
        <v>623</v>
      </c>
      <c r="G14" s="92" t="s">
        <v>623</v>
      </c>
      <c r="H14" s="133">
        <v>168.11215</v>
      </c>
    </row>
    <row r="15" spans="1:8" ht="13.5">
      <c r="A15" s="221"/>
      <c r="B15" s="12"/>
      <c r="C15" s="12"/>
      <c r="D15" s="12"/>
      <c r="E15" s="12"/>
      <c r="F15" s="12"/>
      <c r="G15" s="12"/>
      <c r="H15" s="12"/>
    </row>
    <row r="16" spans="1:8" ht="27" customHeight="1">
      <c r="A16" s="12"/>
      <c r="B16" s="245" t="s">
        <v>800</v>
      </c>
      <c r="C16" s="245"/>
      <c r="D16" s="245"/>
      <c r="E16" s="245"/>
      <c r="F16" s="245"/>
      <c r="G16" s="245"/>
      <c r="H16" s="245"/>
    </row>
  </sheetData>
  <sheetProtection/>
  <mergeCells count="1">
    <mergeCell ref="B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5:H1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00390625" style="1" customWidth="1"/>
    <col min="2" max="2" width="37.75390625" style="1" customWidth="1"/>
    <col min="3" max="3" width="11.75390625" style="1" customWidth="1"/>
    <col min="4" max="5" width="10.625" style="1" customWidth="1"/>
    <col min="6" max="6" width="11.75390625" style="1" customWidth="1"/>
    <col min="7" max="7" width="12.875" style="1" customWidth="1"/>
    <col min="8" max="8" width="12.625" style="1" customWidth="1"/>
    <col min="9" max="16384" width="9.00390625" style="1" customWidth="1"/>
  </cols>
  <sheetData>
    <row r="5" ht="13.5">
      <c r="A5" s="12" t="s">
        <v>792</v>
      </c>
    </row>
    <row r="7" spans="1:8" s="13" customFormat="1" ht="40.5">
      <c r="A7" s="10" t="s">
        <v>400</v>
      </c>
      <c r="B7" s="10" t="s">
        <v>401</v>
      </c>
      <c r="C7" s="10" t="s">
        <v>111</v>
      </c>
      <c r="D7" s="10" t="s">
        <v>112</v>
      </c>
      <c r="E7" s="10" t="s">
        <v>113</v>
      </c>
      <c r="F7" s="10" t="s">
        <v>865</v>
      </c>
      <c r="G7" s="10" t="s">
        <v>114</v>
      </c>
      <c r="H7" s="10" t="s">
        <v>293</v>
      </c>
    </row>
    <row r="8" spans="1:8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27">
      <c r="A9" s="20">
        <v>1</v>
      </c>
      <c r="B9" s="9" t="s">
        <v>97</v>
      </c>
      <c r="C9" s="92" t="s">
        <v>623</v>
      </c>
      <c r="D9" s="92" t="s">
        <v>623</v>
      </c>
      <c r="E9" s="92" t="s">
        <v>623</v>
      </c>
      <c r="F9" s="92" t="s">
        <v>623</v>
      </c>
      <c r="G9" s="92" t="s">
        <v>623</v>
      </c>
      <c r="H9" s="92" t="s">
        <v>623</v>
      </c>
    </row>
    <row r="10" spans="1:8" ht="13.5">
      <c r="A10" s="20">
        <v>2</v>
      </c>
      <c r="B10" s="9" t="s">
        <v>98</v>
      </c>
      <c r="C10" s="99">
        <v>923052.5587200001</v>
      </c>
      <c r="D10" s="99">
        <v>526.7421</v>
      </c>
      <c r="E10" s="92" t="s">
        <v>623</v>
      </c>
      <c r="F10" s="99">
        <v>22901.60226</v>
      </c>
      <c r="G10" s="92" t="s">
        <v>623</v>
      </c>
      <c r="H10" s="99">
        <v>946480.9030800001</v>
      </c>
    </row>
    <row r="11" spans="1:8" ht="13.5">
      <c r="A11" s="20">
        <v>3</v>
      </c>
      <c r="B11" s="9" t="s">
        <v>99</v>
      </c>
      <c r="C11" s="99">
        <v>923052.5587200001</v>
      </c>
      <c r="D11" s="99">
        <v>526.7421</v>
      </c>
      <c r="E11" s="92" t="s">
        <v>623</v>
      </c>
      <c r="F11" s="99">
        <v>22901.60226</v>
      </c>
      <c r="G11" s="92" t="s">
        <v>623</v>
      </c>
      <c r="H11" s="99">
        <v>946480.9030800001</v>
      </c>
    </row>
    <row r="12" spans="1:8" ht="13.5">
      <c r="A12" s="20">
        <v>4</v>
      </c>
      <c r="B12" s="9" t="s">
        <v>798</v>
      </c>
      <c r="C12" s="99">
        <v>27874.915850000038</v>
      </c>
      <c r="D12" s="99">
        <v>12.50549</v>
      </c>
      <c r="E12" s="92" t="s">
        <v>623</v>
      </c>
      <c r="F12" s="99">
        <v>3.81626</v>
      </c>
      <c r="G12" s="92" t="s">
        <v>623</v>
      </c>
      <c r="H12" s="99">
        <v>27891.237600000037</v>
      </c>
    </row>
    <row r="13" spans="1:8" ht="13.5">
      <c r="A13" s="20">
        <v>5</v>
      </c>
      <c r="B13" s="9" t="s">
        <v>108</v>
      </c>
      <c r="C13" s="92" t="s">
        <v>623</v>
      </c>
      <c r="D13" s="92" t="s">
        <v>623</v>
      </c>
      <c r="E13" s="92" t="s">
        <v>623</v>
      </c>
      <c r="F13" s="92" t="s">
        <v>623</v>
      </c>
      <c r="G13" s="92" t="s">
        <v>623</v>
      </c>
      <c r="H13" s="92" t="s">
        <v>623</v>
      </c>
    </row>
    <row r="14" spans="1:8" ht="27">
      <c r="A14" s="20">
        <v>6</v>
      </c>
      <c r="B14" s="9" t="s">
        <v>684</v>
      </c>
      <c r="C14" s="99">
        <v>24565.802079999998</v>
      </c>
      <c r="D14" s="92" t="s">
        <v>623</v>
      </c>
      <c r="E14" s="92" t="s">
        <v>623</v>
      </c>
      <c r="F14" s="92" t="s">
        <v>623</v>
      </c>
      <c r="G14" s="92" t="s">
        <v>623</v>
      </c>
      <c r="H14" s="99">
        <v>24565.802079999998</v>
      </c>
    </row>
    <row r="15" ht="13.5">
      <c r="A15" s="4"/>
    </row>
    <row r="16" spans="2:8" ht="44.25" customHeight="1">
      <c r="B16" s="245" t="s">
        <v>799</v>
      </c>
      <c r="C16" s="245"/>
      <c r="D16" s="245"/>
      <c r="E16" s="245"/>
      <c r="F16" s="245"/>
      <c r="G16" s="245"/>
      <c r="H16" s="245"/>
    </row>
  </sheetData>
  <sheetProtection/>
  <mergeCells count="1">
    <mergeCell ref="B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J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17.75390625" style="1" customWidth="1"/>
    <col min="3" max="3" width="10.75390625" style="1" customWidth="1"/>
    <col min="4" max="4" width="12.875" style="1" customWidth="1"/>
    <col min="5" max="5" width="12.00390625" style="1" customWidth="1"/>
    <col min="6" max="7" width="10.875" style="1" customWidth="1"/>
    <col min="8" max="8" width="13.75390625" style="1" customWidth="1"/>
    <col min="9" max="10" width="10.875" style="1" customWidth="1"/>
    <col min="11" max="16384" width="9.00390625" style="1" customWidth="1"/>
  </cols>
  <sheetData>
    <row r="6" ht="13.5">
      <c r="A6" s="12" t="s">
        <v>866</v>
      </c>
    </row>
    <row r="7" ht="13.5">
      <c r="A7" s="1" t="s">
        <v>876</v>
      </c>
    </row>
    <row r="8" s="12" customFormat="1" ht="13.5">
      <c r="A8" s="12" t="s">
        <v>793</v>
      </c>
    </row>
    <row r="9" ht="13.5">
      <c r="J9" s="12" t="s">
        <v>509</v>
      </c>
    </row>
    <row r="10" spans="1:10" s="13" customFormat="1" ht="13.5">
      <c r="A10" s="240" t="s">
        <v>400</v>
      </c>
      <c r="B10" s="240" t="s">
        <v>115</v>
      </c>
      <c r="C10" s="240" t="s">
        <v>685</v>
      </c>
      <c r="D10" s="240"/>
      <c r="E10" s="240"/>
      <c r="F10" s="240"/>
      <c r="G10" s="240" t="s">
        <v>648</v>
      </c>
      <c r="H10" s="240"/>
      <c r="I10" s="240"/>
      <c r="J10" s="240"/>
    </row>
    <row r="11" spans="1:10" s="13" customFormat="1" ht="54">
      <c r="A11" s="240"/>
      <c r="B11" s="240"/>
      <c r="C11" s="10" t="s">
        <v>119</v>
      </c>
      <c r="D11" s="10" t="s">
        <v>120</v>
      </c>
      <c r="E11" s="10" t="s">
        <v>121</v>
      </c>
      <c r="F11" s="10" t="s">
        <v>122</v>
      </c>
      <c r="G11" s="10" t="s">
        <v>119</v>
      </c>
      <c r="H11" s="10" t="s">
        <v>120</v>
      </c>
      <c r="I11" s="10" t="s">
        <v>121</v>
      </c>
      <c r="J11" s="10" t="s">
        <v>122</v>
      </c>
    </row>
    <row r="12" spans="1:10" s="5" customFormat="1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0" ht="13.5">
      <c r="A13" s="63">
        <v>1</v>
      </c>
      <c r="B13" s="9" t="s">
        <v>116</v>
      </c>
      <c r="C13" s="212">
        <v>461483</v>
      </c>
      <c r="D13" s="212">
        <v>452052</v>
      </c>
      <c r="E13" s="20" t="s">
        <v>623</v>
      </c>
      <c r="F13" s="212">
        <v>9431</v>
      </c>
      <c r="G13" s="85">
        <v>422882</v>
      </c>
      <c r="H13" s="85">
        <v>486388</v>
      </c>
      <c r="I13" s="20" t="s">
        <v>623</v>
      </c>
      <c r="J13" s="130">
        <v>-63506</v>
      </c>
    </row>
    <row r="14" spans="1:10" ht="13.5">
      <c r="A14" s="63">
        <v>2</v>
      </c>
      <c r="B14" s="9" t="s">
        <v>117</v>
      </c>
      <c r="C14" s="212">
        <v>47222</v>
      </c>
      <c r="D14" s="212">
        <v>54199</v>
      </c>
      <c r="E14" s="20" t="s">
        <v>623</v>
      </c>
      <c r="F14" s="130">
        <v>-6977</v>
      </c>
      <c r="G14" s="84">
        <v>30808</v>
      </c>
      <c r="H14" s="84">
        <v>33320</v>
      </c>
      <c r="I14" s="20" t="s">
        <v>623</v>
      </c>
      <c r="J14" s="130">
        <v>-2512</v>
      </c>
    </row>
    <row r="15" spans="1:10" ht="13.5">
      <c r="A15" s="63">
        <v>3</v>
      </c>
      <c r="B15" s="9" t="s">
        <v>118</v>
      </c>
      <c r="C15" s="20" t="s">
        <v>623</v>
      </c>
      <c r="D15" s="20" t="s">
        <v>623</v>
      </c>
      <c r="E15" s="20" t="s">
        <v>623</v>
      </c>
      <c r="F15" s="20" t="s">
        <v>623</v>
      </c>
      <c r="G15" s="20" t="s">
        <v>623</v>
      </c>
      <c r="H15" s="20" t="s">
        <v>623</v>
      </c>
      <c r="I15" s="20" t="s">
        <v>623</v>
      </c>
      <c r="J15" s="20" t="s">
        <v>623</v>
      </c>
    </row>
    <row r="16" spans="1:10" ht="13.5">
      <c r="A16" s="63">
        <v>4</v>
      </c>
      <c r="B16" s="9" t="s">
        <v>562</v>
      </c>
      <c r="C16" s="213">
        <v>2793</v>
      </c>
      <c r="D16" s="213">
        <v>1404</v>
      </c>
      <c r="E16" s="20" t="s">
        <v>623</v>
      </c>
      <c r="F16" s="213">
        <v>1389</v>
      </c>
      <c r="G16" s="85">
        <v>4331</v>
      </c>
      <c r="H16" s="85">
        <v>141</v>
      </c>
      <c r="I16" s="20" t="s">
        <v>623</v>
      </c>
      <c r="J16" s="96">
        <v>4190</v>
      </c>
    </row>
    <row r="17" spans="1:10" ht="13.5">
      <c r="A17" s="63">
        <v>5</v>
      </c>
      <c r="B17" s="9" t="s">
        <v>293</v>
      </c>
      <c r="C17" s="213">
        <v>511498</v>
      </c>
      <c r="D17" s="213">
        <v>507655</v>
      </c>
      <c r="E17" s="20" t="s">
        <v>623</v>
      </c>
      <c r="F17" s="213">
        <v>3843</v>
      </c>
      <c r="G17" s="85">
        <v>458021</v>
      </c>
      <c r="H17" s="85">
        <v>519849</v>
      </c>
      <c r="I17" s="20" t="s">
        <v>623</v>
      </c>
      <c r="J17" s="130">
        <v>-61828</v>
      </c>
    </row>
  </sheetData>
  <sheetProtection/>
  <mergeCells count="4">
    <mergeCell ref="A10:A11"/>
    <mergeCell ref="B10:B11"/>
    <mergeCell ref="C10:F10"/>
    <mergeCell ref="G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4:G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36.375" style="1" customWidth="1"/>
    <col min="3" max="3" width="11.50390625" style="1" customWidth="1"/>
    <col min="4" max="4" width="12.25390625" style="1" customWidth="1"/>
    <col min="5" max="5" width="10.50390625" style="1" customWidth="1"/>
    <col min="6" max="6" width="13.00390625" style="1" customWidth="1"/>
    <col min="7" max="10" width="10.875" style="1" customWidth="1"/>
    <col min="11" max="16384" width="9.00390625" style="1" customWidth="1"/>
  </cols>
  <sheetData>
    <row r="4" spans="1:7" ht="57.75" customHeight="1">
      <c r="A4" s="244" t="s">
        <v>838</v>
      </c>
      <c r="B4" s="244"/>
      <c r="C4" s="244"/>
      <c r="D4" s="244"/>
      <c r="E4" s="244"/>
      <c r="F4" s="244"/>
      <c r="G4" s="217"/>
    </row>
    <row r="6" spans="1:6" s="13" customFormat="1" ht="13.5" customHeight="1">
      <c r="A6" s="240" t="s">
        <v>400</v>
      </c>
      <c r="B6" s="240" t="s">
        <v>401</v>
      </c>
      <c r="C6" s="266" t="s">
        <v>685</v>
      </c>
      <c r="D6" s="266"/>
      <c r="E6" s="266" t="s">
        <v>648</v>
      </c>
      <c r="F6" s="266"/>
    </row>
    <row r="7" spans="1:6" s="13" customFormat="1" ht="40.5">
      <c r="A7" s="240"/>
      <c r="B7" s="240"/>
      <c r="C7" s="10" t="s">
        <v>125</v>
      </c>
      <c r="D7" s="10" t="s">
        <v>124</v>
      </c>
      <c r="E7" s="10" t="s">
        <v>123</v>
      </c>
      <c r="F7" s="10" t="s">
        <v>124</v>
      </c>
    </row>
    <row r="8" spans="1:6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13.5">
      <c r="A9" s="63">
        <v>1</v>
      </c>
      <c r="B9" s="9" t="s">
        <v>126</v>
      </c>
      <c r="C9" s="215">
        <v>472</v>
      </c>
      <c r="D9" s="215">
        <v>472</v>
      </c>
      <c r="E9" s="130">
        <v>-3175.3</v>
      </c>
      <c r="F9" s="130">
        <v>-3175.3</v>
      </c>
    </row>
    <row r="10" spans="1:6" ht="13.5">
      <c r="A10" s="63">
        <v>2</v>
      </c>
      <c r="B10" s="9" t="s">
        <v>127</v>
      </c>
      <c r="C10" s="130">
        <v>-472</v>
      </c>
      <c r="D10" s="130">
        <v>-472</v>
      </c>
      <c r="E10" s="130">
        <v>3175.3</v>
      </c>
      <c r="F10" s="130">
        <v>3175.3</v>
      </c>
    </row>
    <row r="11" spans="1:6" ht="13.5">
      <c r="A11" s="63">
        <v>3</v>
      </c>
      <c r="B11" s="9" t="s">
        <v>128</v>
      </c>
      <c r="C11" s="130">
        <v>-349</v>
      </c>
      <c r="D11" s="130">
        <v>-349</v>
      </c>
      <c r="E11" s="130">
        <v>-125.60000000000001</v>
      </c>
      <c r="F11" s="130">
        <v>-125.60000000000001</v>
      </c>
    </row>
    <row r="12" spans="1:6" ht="13.5">
      <c r="A12" s="63">
        <v>4</v>
      </c>
      <c r="B12" s="9" t="s">
        <v>129</v>
      </c>
      <c r="C12" s="215">
        <v>349</v>
      </c>
      <c r="D12" s="215">
        <v>349</v>
      </c>
      <c r="E12" s="85">
        <v>125.60000000000001</v>
      </c>
      <c r="F12" s="85">
        <v>125.60000000000001</v>
      </c>
    </row>
    <row r="13" spans="1:6" ht="13.5">
      <c r="A13" s="63">
        <v>5</v>
      </c>
      <c r="B13" s="9" t="s">
        <v>130</v>
      </c>
      <c r="C13" s="214" t="s">
        <v>623</v>
      </c>
      <c r="D13" s="214" t="s">
        <v>623</v>
      </c>
      <c r="E13" s="20" t="s">
        <v>623</v>
      </c>
      <c r="F13" s="20" t="s">
        <v>623</v>
      </c>
    </row>
    <row r="14" spans="1:6" ht="12" customHeight="1">
      <c r="A14" s="63">
        <v>6</v>
      </c>
      <c r="B14" s="9" t="s">
        <v>131</v>
      </c>
      <c r="C14" s="214" t="s">
        <v>623</v>
      </c>
      <c r="D14" s="214" t="s">
        <v>623</v>
      </c>
      <c r="E14" s="20" t="s">
        <v>623</v>
      </c>
      <c r="F14" s="20" t="s">
        <v>623</v>
      </c>
    </row>
    <row r="15" spans="1:6" ht="13.5">
      <c r="A15" s="63">
        <v>7</v>
      </c>
      <c r="B15" s="9" t="s">
        <v>132</v>
      </c>
      <c r="C15" s="215">
        <v>69</v>
      </c>
      <c r="D15" s="215">
        <v>69</v>
      </c>
      <c r="E15" s="130">
        <v>209.5</v>
      </c>
      <c r="F15" s="130">
        <v>209.5</v>
      </c>
    </row>
    <row r="16" spans="1:6" ht="13.5">
      <c r="A16" s="63">
        <v>8</v>
      </c>
      <c r="B16" s="9" t="s">
        <v>133</v>
      </c>
      <c r="C16" s="130">
        <v>-69</v>
      </c>
      <c r="D16" s="130">
        <v>-69</v>
      </c>
      <c r="E16" s="130">
        <v>-209.5</v>
      </c>
      <c r="F16" s="130">
        <v>-209.5</v>
      </c>
    </row>
  </sheetData>
  <sheetProtection/>
  <mergeCells count="5">
    <mergeCell ref="C6:D6"/>
    <mergeCell ref="E6:F6"/>
    <mergeCell ref="A6:A7"/>
    <mergeCell ref="B6:B7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5:G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36.50390625" style="1" customWidth="1"/>
    <col min="3" max="3" width="10.25390625" style="1" customWidth="1"/>
    <col min="4" max="4" width="12.125" style="1" customWidth="1"/>
    <col min="5" max="5" width="11.125" style="1" customWidth="1"/>
    <col min="6" max="6" width="12.875" style="1" customWidth="1"/>
    <col min="7" max="10" width="10.875" style="1" customWidth="1"/>
    <col min="11" max="16384" width="9.00390625" style="1" customWidth="1"/>
  </cols>
  <sheetData>
    <row r="5" spans="1:7" ht="61.5" customHeight="1">
      <c r="A5" s="244" t="s">
        <v>839</v>
      </c>
      <c r="B5" s="244"/>
      <c r="C5" s="244"/>
      <c r="D5" s="244"/>
      <c r="E5" s="244"/>
      <c r="F5" s="244"/>
      <c r="G5" s="244"/>
    </row>
    <row r="7" spans="1:6" s="13" customFormat="1" ht="39.75" customHeight="1">
      <c r="A7" s="240" t="s">
        <v>400</v>
      </c>
      <c r="B7" s="240" t="s">
        <v>401</v>
      </c>
      <c r="C7" s="236" t="s">
        <v>686</v>
      </c>
      <c r="D7" s="238"/>
      <c r="E7" s="240" t="s">
        <v>687</v>
      </c>
      <c r="F7" s="240"/>
    </row>
    <row r="8" spans="1:6" s="13" customFormat="1" ht="58.5" customHeight="1">
      <c r="A8" s="240"/>
      <c r="B8" s="240"/>
      <c r="C8" s="10" t="s">
        <v>123</v>
      </c>
      <c r="D8" s="10" t="s">
        <v>124</v>
      </c>
      <c r="E8" s="10" t="s">
        <v>125</v>
      </c>
      <c r="F8" s="10" t="s">
        <v>124</v>
      </c>
    </row>
    <row r="9" spans="1:6" s="5" customFormat="1" ht="13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3.5">
      <c r="A10" s="63">
        <v>1</v>
      </c>
      <c r="B10" s="9" t="s">
        <v>126</v>
      </c>
      <c r="C10" s="215">
        <v>463</v>
      </c>
      <c r="D10" s="215">
        <v>463</v>
      </c>
      <c r="E10" s="130">
        <v>-3102</v>
      </c>
      <c r="F10" s="130">
        <v>-3102</v>
      </c>
    </row>
    <row r="11" spans="1:6" ht="13.5">
      <c r="A11" s="63">
        <v>2</v>
      </c>
      <c r="B11" s="9" t="s">
        <v>127</v>
      </c>
      <c r="C11" s="130">
        <v>-463</v>
      </c>
      <c r="D11" s="130">
        <v>-463</v>
      </c>
      <c r="E11" s="130">
        <v>3102</v>
      </c>
      <c r="F11" s="130">
        <v>3102</v>
      </c>
    </row>
    <row r="12" spans="1:6" ht="13.5">
      <c r="A12" s="63">
        <v>3</v>
      </c>
      <c r="B12" s="9" t="s">
        <v>128</v>
      </c>
      <c r="C12" s="130">
        <v>-340</v>
      </c>
      <c r="D12" s="130">
        <v>-340</v>
      </c>
      <c r="E12" s="130">
        <v>-120</v>
      </c>
      <c r="F12" s="130">
        <v>-120</v>
      </c>
    </row>
    <row r="13" spans="1:6" ht="13.5">
      <c r="A13" s="63">
        <v>4</v>
      </c>
      <c r="B13" s="9" t="s">
        <v>129</v>
      </c>
      <c r="C13" s="215">
        <v>340</v>
      </c>
      <c r="D13" s="215">
        <v>340</v>
      </c>
      <c r="E13" s="130">
        <v>120</v>
      </c>
      <c r="F13" s="130">
        <v>120</v>
      </c>
    </row>
    <row r="14" spans="1:6" ht="13.5">
      <c r="A14" s="63">
        <v>5</v>
      </c>
      <c r="B14" s="9" t="s">
        <v>130</v>
      </c>
      <c r="C14" s="214" t="s">
        <v>623</v>
      </c>
      <c r="D14" s="214" t="s">
        <v>623</v>
      </c>
      <c r="E14" s="93" t="s">
        <v>623</v>
      </c>
      <c r="F14" s="130" t="s">
        <v>623</v>
      </c>
    </row>
    <row r="15" spans="1:6" ht="13.5">
      <c r="A15" s="63">
        <v>6</v>
      </c>
      <c r="B15" s="9" t="s">
        <v>131</v>
      </c>
      <c r="C15" s="214" t="s">
        <v>623</v>
      </c>
      <c r="D15" s="214" t="s">
        <v>623</v>
      </c>
      <c r="E15" s="93" t="s">
        <v>623</v>
      </c>
      <c r="F15" s="130" t="s">
        <v>623</v>
      </c>
    </row>
    <row r="16" spans="1:6" ht="13.5">
      <c r="A16" s="63">
        <v>7</v>
      </c>
      <c r="B16" s="9" t="s">
        <v>132</v>
      </c>
      <c r="C16" s="215">
        <v>69</v>
      </c>
      <c r="D16" s="215">
        <v>69</v>
      </c>
      <c r="E16" s="130">
        <v>197</v>
      </c>
      <c r="F16" s="130">
        <v>197</v>
      </c>
    </row>
    <row r="17" spans="1:6" ht="13.5">
      <c r="A17" s="63">
        <v>8</v>
      </c>
      <c r="B17" s="9" t="s">
        <v>133</v>
      </c>
      <c r="C17" s="130">
        <v>-69</v>
      </c>
      <c r="D17" s="130">
        <v>-69</v>
      </c>
      <c r="E17" s="130">
        <v>-197</v>
      </c>
      <c r="F17" s="130">
        <v>-197</v>
      </c>
    </row>
  </sheetData>
  <sheetProtection/>
  <mergeCells count="5">
    <mergeCell ref="A5:G5"/>
    <mergeCell ref="A7:A8"/>
    <mergeCell ref="B7:B8"/>
    <mergeCell ref="C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66.25390625" style="1" customWidth="1"/>
    <col min="3" max="3" width="14.375" style="1" customWidth="1"/>
    <col min="4" max="4" width="13.625" style="1" customWidth="1"/>
    <col min="5" max="5" width="12.50390625" style="1" customWidth="1"/>
    <col min="6" max="6" width="11.875" style="1" customWidth="1"/>
    <col min="7" max="7" width="11.625" style="1" customWidth="1"/>
    <col min="8" max="8" width="13.75390625" style="1" customWidth="1"/>
    <col min="9" max="16384" width="9.00390625" style="1" customWidth="1"/>
  </cols>
  <sheetData>
    <row r="1" spans="1:8" ht="13.5">
      <c r="A1" s="211" t="s">
        <v>840</v>
      </c>
      <c r="B1" s="211"/>
      <c r="C1" s="211"/>
      <c r="D1" s="211"/>
      <c r="E1" s="211"/>
      <c r="F1" s="211"/>
      <c r="G1" s="211"/>
      <c r="H1" s="211"/>
    </row>
    <row r="2" spans="1:8" ht="13.5">
      <c r="A2" s="211"/>
      <c r="B2" s="211"/>
      <c r="C2" s="211"/>
      <c r="D2" s="211"/>
      <c r="E2" s="211"/>
      <c r="F2" s="211"/>
      <c r="G2" s="211"/>
      <c r="H2" s="211"/>
    </row>
    <row r="3" spans="1:8" ht="27">
      <c r="A3" s="210" t="s">
        <v>400</v>
      </c>
      <c r="B3" s="210" t="s">
        <v>401</v>
      </c>
      <c r="C3" s="210" t="s">
        <v>134</v>
      </c>
      <c r="D3" s="210" t="s">
        <v>135</v>
      </c>
      <c r="E3" s="210" t="s">
        <v>136</v>
      </c>
      <c r="F3" s="210" t="s">
        <v>137</v>
      </c>
      <c r="G3" s="210" t="s">
        <v>140</v>
      </c>
      <c r="H3" s="210" t="s">
        <v>293</v>
      </c>
    </row>
    <row r="4" spans="1:8" ht="13.5">
      <c r="A4" s="210">
        <v>1</v>
      </c>
      <c r="B4" s="210">
        <v>2</v>
      </c>
      <c r="C4" s="210">
        <v>3</v>
      </c>
      <c r="D4" s="210">
        <v>4</v>
      </c>
      <c r="E4" s="210">
        <v>5</v>
      </c>
      <c r="F4" s="210">
        <v>6</v>
      </c>
      <c r="G4" s="210">
        <v>7</v>
      </c>
      <c r="H4" s="210">
        <v>8</v>
      </c>
    </row>
    <row r="5" spans="1:8" ht="13.5">
      <c r="A5" s="207"/>
      <c r="B5" s="206" t="s">
        <v>688</v>
      </c>
      <c r="C5" s="209"/>
      <c r="D5" s="209"/>
      <c r="E5" s="209"/>
      <c r="F5" s="209"/>
      <c r="G5" s="209"/>
      <c r="H5" s="209"/>
    </row>
    <row r="6" spans="1:8" ht="13.5">
      <c r="A6" s="207">
        <v>1</v>
      </c>
      <c r="B6" s="206" t="s">
        <v>138</v>
      </c>
      <c r="C6" s="208">
        <v>199666.3400277223</v>
      </c>
      <c r="D6" s="208">
        <v>95385.8051316837</v>
      </c>
      <c r="E6" s="208">
        <v>101762.176055302</v>
      </c>
      <c r="F6" s="208">
        <v>549430.216795292</v>
      </c>
      <c r="G6" s="205">
        <v>0</v>
      </c>
      <c r="H6" s="208">
        <v>946244.53801</v>
      </c>
    </row>
    <row r="7" spans="1:8" ht="13.5">
      <c r="A7" s="207">
        <v>2</v>
      </c>
      <c r="B7" s="206" t="s">
        <v>139</v>
      </c>
      <c r="C7" s="208">
        <v>300133.59616</v>
      </c>
      <c r="D7" s="208">
        <v>86946.70855</v>
      </c>
      <c r="E7" s="208">
        <v>12890.283689999997</v>
      </c>
      <c r="F7" s="208">
        <v>367393.46411</v>
      </c>
      <c r="G7" s="205">
        <v>0</v>
      </c>
      <c r="H7" s="208">
        <v>767363.76882</v>
      </c>
    </row>
    <row r="8" spans="1:8" ht="29.25" customHeight="1">
      <c r="A8" s="207">
        <v>3</v>
      </c>
      <c r="B8" s="206" t="s">
        <v>649</v>
      </c>
      <c r="C8" s="204">
        <v>-100467.25613227772</v>
      </c>
      <c r="D8" s="204">
        <v>8439.096581683698</v>
      </c>
      <c r="E8" s="204">
        <v>88871.892365302</v>
      </c>
      <c r="F8" s="204">
        <v>182036.75268529198</v>
      </c>
      <c r="G8" s="205">
        <v>0</v>
      </c>
      <c r="H8" s="208">
        <v>178880.48549999995</v>
      </c>
    </row>
    <row r="9" spans="1:8" ht="13.5">
      <c r="A9" s="207"/>
      <c r="B9" s="206" t="s">
        <v>667</v>
      </c>
      <c r="C9" s="205"/>
      <c r="D9" s="205"/>
      <c r="E9" s="205"/>
      <c r="F9" s="205"/>
      <c r="G9" s="205"/>
      <c r="H9" s="205"/>
    </row>
    <row r="10" spans="1:8" ht="13.5">
      <c r="A10" s="207">
        <v>4</v>
      </c>
      <c r="B10" s="206" t="s">
        <v>138</v>
      </c>
      <c r="C10" s="205">
        <v>356481.519693858</v>
      </c>
      <c r="D10" s="205">
        <v>19225.273150230285</v>
      </c>
      <c r="E10" s="205">
        <v>41845.847196732444</v>
      </c>
      <c r="F10" s="205">
        <v>411033.7056791795</v>
      </c>
      <c r="G10" s="205">
        <v>0</v>
      </c>
      <c r="H10" s="205">
        <v>828586.3457200002</v>
      </c>
    </row>
    <row r="11" spans="1:8" ht="13.5">
      <c r="A11" s="207">
        <v>5</v>
      </c>
      <c r="B11" s="206" t="s">
        <v>139</v>
      </c>
      <c r="C11" s="205">
        <v>99985.85258</v>
      </c>
      <c r="D11" s="205">
        <v>122397.43448</v>
      </c>
      <c r="E11" s="205">
        <v>65397.72107000001</v>
      </c>
      <c r="F11" s="205">
        <v>356513.00444000005</v>
      </c>
      <c r="G11" s="205">
        <v>0</v>
      </c>
      <c r="H11" s="205">
        <v>644294.01257</v>
      </c>
    </row>
    <row r="12" spans="1:8" ht="30" customHeight="1">
      <c r="A12" s="207">
        <v>6</v>
      </c>
      <c r="B12" s="206" t="s">
        <v>689</v>
      </c>
      <c r="C12" s="205">
        <v>256495.66711385798</v>
      </c>
      <c r="D12" s="204">
        <v>-103172.1613297697</v>
      </c>
      <c r="E12" s="204">
        <v>-23551.873873267563</v>
      </c>
      <c r="F12" s="203">
        <v>54520.70123917947</v>
      </c>
      <c r="G12" s="203">
        <v>0</v>
      </c>
      <c r="H12" s="205">
        <v>184292.3331500002</v>
      </c>
    </row>
    <row r="13" spans="1:8" ht="13.5">
      <c r="A13" s="199"/>
      <c r="B13" s="199"/>
      <c r="C13" s="199"/>
      <c r="D13" s="199"/>
      <c r="E13" s="199"/>
      <c r="F13" s="199"/>
      <c r="G13" s="199"/>
      <c r="H13" s="199"/>
    </row>
    <row r="14" spans="1:8" ht="13.5" customHeight="1">
      <c r="A14" s="200"/>
      <c r="B14" s="267" t="s">
        <v>837</v>
      </c>
      <c r="C14" s="267"/>
      <c r="D14" s="267"/>
      <c r="E14" s="267"/>
      <c r="F14" s="267"/>
      <c r="G14" s="267"/>
      <c r="H14" s="267"/>
    </row>
    <row r="15" spans="1:8" ht="13.5">
      <c r="A15" s="199"/>
      <c r="B15" s="199"/>
      <c r="C15" s="199"/>
      <c r="D15" s="199"/>
      <c r="E15" s="199"/>
      <c r="F15" s="199"/>
      <c r="G15" s="199"/>
      <c r="H15" s="199"/>
    </row>
    <row r="16" spans="1:8" ht="13.5">
      <c r="A16" s="202"/>
      <c r="B16" s="267" t="s">
        <v>836</v>
      </c>
      <c r="C16" s="267"/>
      <c r="D16" s="267"/>
      <c r="E16" s="267"/>
      <c r="F16" s="267"/>
      <c r="G16" s="267"/>
      <c r="H16" s="267"/>
    </row>
    <row r="17" spans="1:8" ht="13.5">
      <c r="A17" s="200"/>
      <c r="B17" s="200"/>
      <c r="C17" s="200"/>
      <c r="D17" s="200"/>
      <c r="E17" s="200"/>
      <c r="F17" s="200"/>
      <c r="G17" s="200"/>
      <c r="H17" s="200"/>
    </row>
    <row r="18" spans="1:8" ht="32.25" customHeight="1">
      <c r="A18" s="222" t="s">
        <v>400</v>
      </c>
      <c r="B18" s="222" t="s">
        <v>401</v>
      </c>
      <c r="C18" s="205" t="s">
        <v>134</v>
      </c>
      <c r="D18" s="205" t="s">
        <v>135</v>
      </c>
      <c r="E18" s="205" t="s">
        <v>136</v>
      </c>
      <c r="F18" s="205" t="s">
        <v>137</v>
      </c>
      <c r="G18" s="205" t="s">
        <v>140</v>
      </c>
      <c r="H18" s="205" t="s">
        <v>293</v>
      </c>
    </row>
    <row r="19" spans="1:8" ht="13.5">
      <c r="A19" s="201"/>
      <c r="B19" s="206" t="s">
        <v>835</v>
      </c>
      <c r="C19" s="205"/>
      <c r="D19" s="205"/>
      <c r="E19" s="205"/>
      <c r="F19" s="205"/>
      <c r="G19" s="205"/>
      <c r="H19" s="205"/>
    </row>
    <row r="20" spans="1:8" ht="13.5">
      <c r="A20" s="223">
        <v>1</v>
      </c>
      <c r="B20" s="206" t="s">
        <v>138</v>
      </c>
      <c r="C20" s="205">
        <v>199666.3400277223</v>
      </c>
      <c r="D20" s="205">
        <v>95385.8051316837</v>
      </c>
      <c r="E20" s="205">
        <v>101762.176055302</v>
      </c>
      <c r="F20" s="205">
        <v>549430.216795292</v>
      </c>
      <c r="G20" s="204">
        <v>0</v>
      </c>
      <c r="H20" s="205">
        <v>946244.53801</v>
      </c>
    </row>
    <row r="21" spans="1:8" ht="13.5">
      <c r="A21" s="223">
        <v>2</v>
      </c>
      <c r="B21" s="206" t="s">
        <v>139</v>
      </c>
      <c r="C21" s="204">
        <v>300133.59616</v>
      </c>
      <c r="D21" s="204">
        <v>86946.70855</v>
      </c>
      <c r="E21" s="204">
        <v>12890.283689999997</v>
      </c>
      <c r="F21" s="204">
        <v>367393.46411</v>
      </c>
      <c r="G21" s="204">
        <v>0</v>
      </c>
      <c r="H21" s="204">
        <v>767363.76882</v>
      </c>
    </row>
    <row r="22" spans="1:8" ht="27">
      <c r="A22" s="223">
        <v>3</v>
      </c>
      <c r="B22" s="206" t="s">
        <v>833</v>
      </c>
      <c r="C22" s="204">
        <v>-100467.25613227772</v>
      </c>
      <c r="D22" s="204">
        <v>8439.096581683698</v>
      </c>
      <c r="E22" s="204">
        <v>88871.892365302</v>
      </c>
      <c r="F22" s="204">
        <v>182036.75268529198</v>
      </c>
      <c r="G22" s="204">
        <v>0</v>
      </c>
      <c r="H22" s="204">
        <v>178880.48549999995</v>
      </c>
    </row>
    <row r="23" spans="1:8" ht="13.5">
      <c r="A23" s="224">
        <v>4</v>
      </c>
      <c r="B23" s="206" t="s">
        <v>832</v>
      </c>
      <c r="C23" s="204">
        <v>-100467.25613227772</v>
      </c>
      <c r="D23" s="204">
        <v>-92028.15955059402</v>
      </c>
      <c r="E23" s="204">
        <v>-3156.2671852920175</v>
      </c>
      <c r="F23" s="204">
        <v>178880.48549999995</v>
      </c>
      <c r="G23" s="204">
        <v>0</v>
      </c>
      <c r="H23" s="204"/>
    </row>
    <row r="24" spans="1:8" ht="13.5">
      <c r="A24" s="224">
        <v>5</v>
      </c>
      <c r="B24" s="206" t="s">
        <v>831</v>
      </c>
      <c r="C24" s="204">
        <v>-10.617472766983196</v>
      </c>
      <c r="D24" s="204">
        <v>-9.725621216703018</v>
      </c>
      <c r="E24" s="204">
        <v>-0.33355724218285127</v>
      </c>
      <c r="F24" s="204">
        <v>18.90425554013708</v>
      </c>
      <c r="G24" s="204">
        <v>0</v>
      </c>
      <c r="H24" s="204">
        <v>0</v>
      </c>
    </row>
    <row r="25" spans="1:8" ht="13.5">
      <c r="A25" s="223"/>
      <c r="B25" s="206" t="s">
        <v>834</v>
      </c>
      <c r="C25" s="204"/>
      <c r="D25" s="204"/>
      <c r="E25" s="204"/>
      <c r="F25" s="204"/>
      <c r="G25" s="204"/>
      <c r="H25" s="204"/>
    </row>
    <row r="26" spans="1:8" ht="13.5">
      <c r="A26" s="224">
        <v>6</v>
      </c>
      <c r="B26" s="206" t="s">
        <v>138</v>
      </c>
      <c r="C26" s="204">
        <v>356481.519693858</v>
      </c>
      <c r="D26" s="204">
        <v>19225.273150230285</v>
      </c>
      <c r="E26" s="204">
        <v>41845.847196732444</v>
      </c>
      <c r="F26" s="204">
        <v>411033.7056791795</v>
      </c>
      <c r="G26" s="204">
        <v>0</v>
      </c>
      <c r="H26" s="204">
        <v>828586.3457200002</v>
      </c>
    </row>
    <row r="27" spans="1:8" ht="13.5">
      <c r="A27" s="224">
        <v>7</v>
      </c>
      <c r="B27" s="206" t="s">
        <v>139</v>
      </c>
      <c r="C27" s="204">
        <v>99985.85258</v>
      </c>
      <c r="D27" s="204">
        <v>122397.43448</v>
      </c>
      <c r="E27" s="204">
        <v>65397.72107000001</v>
      </c>
      <c r="F27" s="204">
        <v>356513.00444000005</v>
      </c>
      <c r="G27" s="204">
        <v>0</v>
      </c>
      <c r="H27" s="204">
        <v>644294.01257</v>
      </c>
    </row>
    <row r="28" spans="1:8" ht="27" customHeight="1">
      <c r="A28" s="224">
        <v>8</v>
      </c>
      <c r="B28" s="206" t="s">
        <v>833</v>
      </c>
      <c r="C28" s="204">
        <v>256495.66711385798</v>
      </c>
      <c r="D28" s="204">
        <v>-103172.1613297697</v>
      </c>
      <c r="E28" s="204">
        <v>-23551.873873267563</v>
      </c>
      <c r="F28" s="204">
        <v>54520.70123917947</v>
      </c>
      <c r="G28" s="204">
        <v>0</v>
      </c>
      <c r="H28" s="204">
        <v>184292.3331500002</v>
      </c>
    </row>
    <row r="29" spans="1:8" ht="13.5">
      <c r="A29" s="224">
        <v>9</v>
      </c>
      <c r="B29" s="206" t="s">
        <v>832</v>
      </c>
      <c r="C29" s="204">
        <v>256495.667113858</v>
      </c>
      <c r="D29" s="204">
        <v>153323.505784088</v>
      </c>
      <c r="E29" s="204">
        <v>129771.631910821</v>
      </c>
      <c r="F29" s="204">
        <v>184292.33315</v>
      </c>
      <c r="G29" s="204"/>
      <c r="H29" s="204"/>
    </row>
    <row r="30" spans="1:8" ht="16.5" customHeight="1">
      <c r="A30" s="224">
        <v>10</v>
      </c>
      <c r="B30" s="206" t="s">
        <v>831</v>
      </c>
      <c r="C30" s="204">
        <v>30.989466914747254</v>
      </c>
      <c r="D30" s="204">
        <v>18.522787653577538</v>
      </c>
      <c r="E30" s="204">
        <v>15.676926388356287</v>
      </c>
      <c r="F30" s="204">
        <v>22.264867230948557</v>
      </c>
      <c r="G30" s="204">
        <v>0</v>
      </c>
      <c r="H30" s="204">
        <v>0</v>
      </c>
    </row>
    <row r="31" spans="1:8" ht="22.5" customHeight="1">
      <c r="A31" s="224">
        <v>11</v>
      </c>
      <c r="B31" s="206" t="s">
        <v>868</v>
      </c>
      <c r="C31" s="204">
        <v>2457.776809841137</v>
      </c>
      <c r="D31" s="204">
        <v>-730.8028094192022</v>
      </c>
      <c r="E31" s="204">
        <v>-58.87968468316892</v>
      </c>
      <c r="F31" s="204">
        <v>0</v>
      </c>
      <c r="G31" s="204">
        <v>0</v>
      </c>
      <c r="H31" s="204">
        <v>0</v>
      </c>
    </row>
    <row r="32" spans="1:8" ht="23.25" customHeight="1">
      <c r="A32" s="224">
        <v>12</v>
      </c>
      <c r="B32" s="206" t="s">
        <v>869</v>
      </c>
      <c r="C32" s="204">
        <v>-2457.776809841137</v>
      </c>
      <c r="D32" s="204">
        <v>730.8028094192022</v>
      </c>
      <c r="E32" s="204">
        <v>58.87968468316892</v>
      </c>
      <c r="F32" s="204">
        <v>0</v>
      </c>
      <c r="G32" s="204">
        <v>0</v>
      </c>
      <c r="H32" s="204">
        <v>0</v>
      </c>
    </row>
    <row r="33" spans="1:8" ht="13.5">
      <c r="A33" s="199"/>
      <c r="B33" s="199"/>
      <c r="C33" s="199"/>
      <c r="D33" s="199"/>
      <c r="E33" s="199"/>
      <c r="F33" s="199"/>
      <c r="G33" s="199"/>
      <c r="H33" s="199"/>
    </row>
    <row r="34" spans="1:8" ht="103.5" customHeight="1">
      <c r="A34" s="199"/>
      <c r="B34" s="268" t="s">
        <v>867</v>
      </c>
      <c r="C34" s="268"/>
      <c r="D34" s="268"/>
      <c r="E34" s="268"/>
      <c r="F34" s="268"/>
      <c r="G34" s="268"/>
      <c r="H34" s="268"/>
    </row>
    <row r="35" spans="1:8" ht="48" customHeight="1">
      <c r="A35" s="199"/>
      <c r="B35" s="268" t="s">
        <v>848</v>
      </c>
      <c r="C35" s="268"/>
      <c r="D35" s="268"/>
      <c r="E35" s="268"/>
      <c r="F35" s="268"/>
      <c r="G35" s="268"/>
      <c r="H35" s="268"/>
    </row>
    <row r="36" spans="1:8" ht="13.5">
      <c r="A36" s="199"/>
      <c r="B36" s="199"/>
      <c r="C36" s="199"/>
      <c r="D36" s="199"/>
      <c r="E36" s="199"/>
      <c r="F36" s="199"/>
      <c r="G36" s="199"/>
      <c r="H36" s="199"/>
    </row>
  </sheetData>
  <sheetProtection/>
  <mergeCells count="4">
    <mergeCell ref="B16:H16"/>
    <mergeCell ref="B34:H34"/>
    <mergeCell ref="B35:H35"/>
    <mergeCell ref="B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6:O32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5.625" style="1" customWidth="1"/>
    <col min="2" max="2" width="42.125" style="1" customWidth="1"/>
    <col min="3" max="16384" width="9.00390625" style="1" customWidth="1"/>
  </cols>
  <sheetData>
    <row r="6" spans="1:15" s="12" customFormat="1" ht="13.5">
      <c r="A6" s="243" t="s">
        <v>841</v>
      </c>
      <c r="B6" s="243"/>
      <c r="C6" s="243"/>
      <c r="D6" s="243"/>
      <c r="E6" s="243"/>
      <c r="F6" s="243"/>
      <c r="G6" s="243"/>
      <c r="H6" s="243"/>
      <c r="I6" s="243"/>
      <c r="J6" s="243"/>
      <c r="L6" s="25"/>
      <c r="M6" s="25"/>
      <c r="N6" s="25"/>
      <c r="O6" s="25"/>
    </row>
    <row r="7" spans="12:15" s="12" customFormat="1" ht="13.5">
      <c r="L7" s="25"/>
      <c r="M7" s="26"/>
      <c r="N7" s="26"/>
      <c r="O7" s="25"/>
    </row>
    <row r="8" spans="1:15" s="12" customFormat="1" ht="13.5">
      <c r="A8" s="95"/>
      <c r="J8" s="95" t="s">
        <v>141</v>
      </c>
      <c r="L8" s="25"/>
      <c r="M8" s="25"/>
      <c r="N8" s="25"/>
      <c r="O8" s="25"/>
    </row>
    <row r="9" spans="1:15" s="13" customFormat="1" ht="13.5">
      <c r="A9" s="235" t="s">
        <v>400</v>
      </c>
      <c r="B9" s="240" t="s">
        <v>401</v>
      </c>
      <c r="C9" s="240" t="s">
        <v>667</v>
      </c>
      <c r="D9" s="240"/>
      <c r="E9" s="240"/>
      <c r="F9" s="240"/>
      <c r="G9" s="240" t="s">
        <v>690</v>
      </c>
      <c r="H9" s="240"/>
      <c r="I9" s="240"/>
      <c r="J9" s="235"/>
      <c r="L9" s="27"/>
      <c r="M9" s="27"/>
      <c r="N9" s="27"/>
      <c r="O9" s="27"/>
    </row>
    <row r="10" spans="1:10" s="13" customFormat="1" ht="27">
      <c r="A10" s="240"/>
      <c r="B10" s="240"/>
      <c r="C10" s="10" t="s">
        <v>153</v>
      </c>
      <c r="D10" s="10" t="s">
        <v>154</v>
      </c>
      <c r="E10" s="10" t="s">
        <v>142</v>
      </c>
      <c r="F10" s="10" t="s">
        <v>143</v>
      </c>
      <c r="G10" s="10" t="s">
        <v>153</v>
      </c>
      <c r="H10" s="10" t="s">
        <v>154</v>
      </c>
      <c r="I10" s="10" t="s">
        <v>142</v>
      </c>
      <c r="J10" s="10" t="s">
        <v>143</v>
      </c>
    </row>
    <row r="11" spans="1:10" s="5" customFormat="1" ht="13.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3.5">
      <c r="A12" s="9"/>
      <c r="B12" s="9" t="s">
        <v>144</v>
      </c>
      <c r="C12" s="9"/>
      <c r="D12" s="9"/>
      <c r="E12" s="9"/>
      <c r="F12" s="9"/>
      <c r="G12" s="134"/>
      <c r="H12" s="134"/>
      <c r="I12" s="134"/>
      <c r="J12" s="134"/>
    </row>
    <row r="13" spans="1:10" ht="13.5">
      <c r="A13" s="63">
        <v>1</v>
      </c>
      <c r="B13" s="9" t="s">
        <v>403</v>
      </c>
      <c r="C13" s="135" t="s">
        <v>623</v>
      </c>
      <c r="D13" s="135" t="s">
        <v>623</v>
      </c>
      <c r="E13" s="135" t="s">
        <v>623</v>
      </c>
      <c r="F13" s="135" t="s">
        <v>623</v>
      </c>
      <c r="G13" s="135" t="s">
        <v>623</v>
      </c>
      <c r="H13" s="135" t="s">
        <v>623</v>
      </c>
      <c r="I13" s="135" t="s">
        <v>623</v>
      </c>
      <c r="J13" s="135" t="s">
        <v>623</v>
      </c>
    </row>
    <row r="14" spans="1:10" ht="13.5">
      <c r="A14" s="63">
        <v>2</v>
      </c>
      <c r="B14" s="9" t="s">
        <v>145</v>
      </c>
      <c r="C14" s="135" t="s">
        <v>623</v>
      </c>
      <c r="D14" s="135" t="s">
        <v>623</v>
      </c>
      <c r="E14" s="135" t="s">
        <v>623</v>
      </c>
      <c r="F14" s="135" t="s">
        <v>623</v>
      </c>
      <c r="G14" s="135" t="s">
        <v>623</v>
      </c>
      <c r="H14" s="135" t="s">
        <v>623</v>
      </c>
      <c r="I14" s="135" t="s">
        <v>623</v>
      </c>
      <c r="J14" s="135" t="s">
        <v>623</v>
      </c>
    </row>
    <row r="15" spans="1:10" ht="58.5" customHeight="1">
      <c r="A15" s="63">
        <v>3</v>
      </c>
      <c r="B15" s="9" t="s">
        <v>146</v>
      </c>
      <c r="C15" s="135" t="s">
        <v>623</v>
      </c>
      <c r="D15" s="135" t="s">
        <v>623</v>
      </c>
      <c r="E15" s="135" t="s">
        <v>623</v>
      </c>
      <c r="F15" s="135" t="s">
        <v>623</v>
      </c>
      <c r="G15" s="135" t="s">
        <v>623</v>
      </c>
      <c r="H15" s="135" t="s">
        <v>623</v>
      </c>
      <c r="I15" s="135" t="s">
        <v>623</v>
      </c>
      <c r="J15" s="135" t="s">
        <v>623</v>
      </c>
    </row>
    <row r="16" spans="1:10" ht="13.5">
      <c r="A16" s="63">
        <v>4</v>
      </c>
      <c r="B16" s="9" t="s">
        <v>405</v>
      </c>
      <c r="C16" s="135" t="s">
        <v>623</v>
      </c>
      <c r="D16" s="135">
        <v>0.5</v>
      </c>
      <c r="E16" s="135">
        <v>4.73</v>
      </c>
      <c r="F16" s="135" t="s">
        <v>623</v>
      </c>
      <c r="G16" s="136" t="s">
        <v>623</v>
      </c>
      <c r="H16" s="137">
        <v>0.5</v>
      </c>
      <c r="I16" s="137">
        <v>3</v>
      </c>
      <c r="J16" s="135" t="s">
        <v>623</v>
      </c>
    </row>
    <row r="17" spans="1:10" ht="20.25" customHeight="1">
      <c r="A17" s="63">
        <v>5</v>
      </c>
      <c r="B17" s="9" t="s">
        <v>406</v>
      </c>
      <c r="C17" s="138">
        <v>29.41</v>
      </c>
      <c r="D17" s="138">
        <v>14.68</v>
      </c>
      <c r="E17" s="138">
        <v>14.62</v>
      </c>
      <c r="F17" s="135" t="s">
        <v>623</v>
      </c>
      <c r="G17" s="138">
        <v>25.5</v>
      </c>
      <c r="H17" s="138">
        <v>14.85</v>
      </c>
      <c r="I17" s="138">
        <v>19.32</v>
      </c>
      <c r="J17" s="139" t="s">
        <v>623</v>
      </c>
    </row>
    <row r="18" spans="1:10" ht="27">
      <c r="A18" s="63">
        <v>6</v>
      </c>
      <c r="B18" s="9" t="s">
        <v>147</v>
      </c>
      <c r="C18" s="135" t="s">
        <v>623</v>
      </c>
      <c r="D18" s="135" t="s">
        <v>623</v>
      </c>
      <c r="E18" s="135" t="s">
        <v>623</v>
      </c>
      <c r="F18" s="135" t="s">
        <v>623</v>
      </c>
      <c r="G18" s="135" t="s">
        <v>623</v>
      </c>
      <c r="H18" s="135" t="s">
        <v>623</v>
      </c>
      <c r="I18" s="135" t="s">
        <v>623</v>
      </c>
      <c r="J18" s="135" t="s">
        <v>623</v>
      </c>
    </row>
    <row r="19" spans="1:10" ht="27">
      <c r="A19" s="63">
        <v>7</v>
      </c>
      <c r="B19" s="9" t="s">
        <v>148</v>
      </c>
      <c r="C19" s="135" t="s">
        <v>623</v>
      </c>
      <c r="D19" s="135" t="s">
        <v>623</v>
      </c>
      <c r="E19" s="135" t="s">
        <v>623</v>
      </c>
      <c r="F19" s="135" t="s">
        <v>623</v>
      </c>
      <c r="G19" s="135" t="s">
        <v>623</v>
      </c>
      <c r="H19" s="135" t="s">
        <v>623</v>
      </c>
      <c r="I19" s="135" t="s">
        <v>623</v>
      </c>
      <c r="J19" s="135" t="s">
        <v>623</v>
      </c>
    </row>
    <row r="20" spans="1:10" ht="13.5">
      <c r="A20" s="63">
        <v>8</v>
      </c>
      <c r="B20" s="9" t="s">
        <v>413</v>
      </c>
      <c r="C20" s="135" t="s">
        <v>623</v>
      </c>
      <c r="D20" s="135" t="s">
        <v>623</v>
      </c>
      <c r="E20" s="135" t="s">
        <v>623</v>
      </c>
      <c r="F20" s="135" t="s">
        <v>623</v>
      </c>
      <c r="G20" s="135" t="s">
        <v>623</v>
      </c>
      <c r="H20" s="135" t="s">
        <v>623</v>
      </c>
      <c r="I20" s="135" t="s">
        <v>623</v>
      </c>
      <c r="J20" s="135" t="s">
        <v>623</v>
      </c>
    </row>
    <row r="21" spans="1:10" ht="31.5" customHeight="1">
      <c r="A21" s="63">
        <v>9</v>
      </c>
      <c r="B21" s="9" t="s">
        <v>149</v>
      </c>
      <c r="C21" s="135" t="s">
        <v>623</v>
      </c>
      <c r="D21" s="135" t="s">
        <v>623</v>
      </c>
      <c r="E21" s="135" t="s">
        <v>623</v>
      </c>
      <c r="F21" s="135" t="s">
        <v>623</v>
      </c>
      <c r="G21" s="135" t="s">
        <v>623</v>
      </c>
      <c r="H21" s="135" t="s">
        <v>623</v>
      </c>
      <c r="I21" s="135" t="s">
        <v>623</v>
      </c>
      <c r="J21" s="135" t="s">
        <v>623</v>
      </c>
    </row>
    <row r="22" spans="1:10" ht="13.5">
      <c r="A22" s="63"/>
      <c r="B22" s="9" t="s">
        <v>150</v>
      </c>
      <c r="C22" s="135" t="s">
        <v>623</v>
      </c>
      <c r="D22" s="135" t="s">
        <v>623</v>
      </c>
      <c r="E22" s="135" t="s">
        <v>623</v>
      </c>
      <c r="F22" s="135" t="s">
        <v>623</v>
      </c>
      <c r="G22" s="137" t="s">
        <v>619</v>
      </c>
      <c r="H22" s="137" t="s">
        <v>619</v>
      </c>
      <c r="I22" s="137" t="s">
        <v>619</v>
      </c>
      <c r="J22" s="137" t="s">
        <v>619</v>
      </c>
    </row>
    <row r="23" spans="1:10" ht="13.5">
      <c r="A23" s="69">
        <v>10</v>
      </c>
      <c r="B23" s="9" t="s">
        <v>417</v>
      </c>
      <c r="C23" s="135" t="s">
        <v>623</v>
      </c>
      <c r="D23" s="138">
        <v>4.25</v>
      </c>
      <c r="E23" s="135" t="s">
        <v>623</v>
      </c>
      <c r="F23" s="135" t="s">
        <v>623</v>
      </c>
      <c r="G23" s="139" t="s">
        <v>623</v>
      </c>
      <c r="H23" s="140">
        <v>4.25</v>
      </c>
      <c r="I23" s="139" t="s">
        <v>623</v>
      </c>
      <c r="J23" s="139" t="s">
        <v>623</v>
      </c>
    </row>
    <row r="24" spans="1:10" ht="13.5">
      <c r="A24" s="69">
        <v>11</v>
      </c>
      <c r="B24" s="9" t="s">
        <v>151</v>
      </c>
      <c r="C24" s="138"/>
      <c r="D24" s="138"/>
      <c r="E24" s="138"/>
      <c r="F24" s="138"/>
      <c r="G24" s="137"/>
      <c r="H24" s="137"/>
      <c r="I24" s="137"/>
      <c r="J24" s="137"/>
    </row>
    <row r="25" spans="1:10" ht="13.5">
      <c r="A25" s="69" t="s">
        <v>286</v>
      </c>
      <c r="B25" s="9" t="s">
        <v>40</v>
      </c>
      <c r="C25" s="138">
        <v>2</v>
      </c>
      <c r="D25" s="138">
        <v>4.48</v>
      </c>
      <c r="E25" s="138">
        <v>4</v>
      </c>
      <c r="F25" s="138">
        <v>4</v>
      </c>
      <c r="G25" s="137">
        <v>4.36</v>
      </c>
      <c r="H25" s="137">
        <v>5.91</v>
      </c>
      <c r="I25" s="137">
        <v>3.54</v>
      </c>
      <c r="J25" s="139" t="s">
        <v>623</v>
      </c>
    </row>
    <row r="26" spans="1:10" ht="13.5">
      <c r="A26" s="69" t="s">
        <v>287</v>
      </c>
      <c r="B26" s="9" t="s">
        <v>41</v>
      </c>
      <c r="C26" s="138">
        <v>16.28</v>
      </c>
      <c r="D26" s="138">
        <v>8.79</v>
      </c>
      <c r="E26" s="138">
        <v>8.26</v>
      </c>
      <c r="F26" s="138">
        <v>14.19</v>
      </c>
      <c r="G26" s="138">
        <v>18.59</v>
      </c>
      <c r="H26" s="138">
        <v>11.58</v>
      </c>
      <c r="I26" s="138">
        <v>11.83</v>
      </c>
      <c r="J26" s="139">
        <v>14.38</v>
      </c>
    </row>
    <row r="27" spans="1:10" ht="18" customHeight="1">
      <c r="A27" s="63">
        <v>12</v>
      </c>
      <c r="B27" s="9" t="s">
        <v>418</v>
      </c>
      <c r="C27" s="135" t="s">
        <v>623</v>
      </c>
      <c r="D27" s="135" t="s">
        <v>623</v>
      </c>
      <c r="E27" s="135" t="s">
        <v>623</v>
      </c>
      <c r="F27" s="135" t="s">
        <v>623</v>
      </c>
      <c r="G27" s="135" t="s">
        <v>623</v>
      </c>
      <c r="H27" s="135" t="s">
        <v>623</v>
      </c>
      <c r="I27" s="135" t="s">
        <v>623</v>
      </c>
      <c r="J27" s="135" t="s">
        <v>623</v>
      </c>
    </row>
    <row r="28" spans="1:10" ht="13.5">
      <c r="A28" s="63">
        <v>13</v>
      </c>
      <c r="B28" s="9" t="s">
        <v>419</v>
      </c>
      <c r="C28" s="135" t="s">
        <v>623</v>
      </c>
      <c r="D28" s="135" t="s">
        <v>623</v>
      </c>
      <c r="E28" s="135" t="s">
        <v>623</v>
      </c>
      <c r="F28" s="135" t="s">
        <v>623</v>
      </c>
      <c r="G28" s="135" t="s">
        <v>623</v>
      </c>
      <c r="H28" s="135" t="s">
        <v>623</v>
      </c>
      <c r="I28" s="135" t="s">
        <v>623</v>
      </c>
      <c r="J28" s="135" t="s">
        <v>623</v>
      </c>
    </row>
    <row r="29" spans="1:10" ht="13.5">
      <c r="A29" s="63">
        <v>14</v>
      </c>
      <c r="B29" s="9" t="s">
        <v>422</v>
      </c>
      <c r="C29" s="135" t="s">
        <v>623</v>
      </c>
      <c r="D29" s="135" t="s">
        <v>623</v>
      </c>
      <c r="E29" s="135" t="s">
        <v>623</v>
      </c>
      <c r="F29" s="135" t="s">
        <v>623</v>
      </c>
      <c r="G29" s="135" t="s">
        <v>623</v>
      </c>
      <c r="H29" s="135" t="s">
        <v>623</v>
      </c>
      <c r="I29" s="135" t="s">
        <v>623</v>
      </c>
      <c r="J29" s="135" t="s">
        <v>623</v>
      </c>
    </row>
    <row r="30" spans="1:10" ht="13.5">
      <c r="A30" s="63">
        <v>15</v>
      </c>
      <c r="B30" s="9" t="s">
        <v>423</v>
      </c>
      <c r="C30" s="135" t="s">
        <v>623</v>
      </c>
      <c r="D30" s="135" t="s">
        <v>623</v>
      </c>
      <c r="E30" s="135" t="s">
        <v>623</v>
      </c>
      <c r="F30" s="135" t="s">
        <v>623</v>
      </c>
      <c r="G30" s="135" t="s">
        <v>623</v>
      </c>
      <c r="H30" s="135" t="s">
        <v>623</v>
      </c>
      <c r="I30" s="135" t="s">
        <v>623</v>
      </c>
      <c r="J30" s="135" t="s">
        <v>623</v>
      </c>
    </row>
    <row r="31" spans="1:10" ht="46.5" customHeight="1">
      <c r="A31" s="63">
        <v>16</v>
      </c>
      <c r="B31" s="9" t="s">
        <v>152</v>
      </c>
      <c r="C31" s="135" t="s">
        <v>623</v>
      </c>
      <c r="D31" s="135" t="s">
        <v>623</v>
      </c>
      <c r="E31" s="135" t="s">
        <v>623</v>
      </c>
      <c r="F31" s="135" t="s">
        <v>623</v>
      </c>
      <c r="G31" s="135" t="s">
        <v>623</v>
      </c>
      <c r="H31" s="135" t="s">
        <v>623</v>
      </c>
      <c r="I31" s="135" t="s">
        <v>623</v>
      </c>
      <c r="J31" s="135" t="s">
        <v>623</v>
      </c>
    </row>
    <row r="32" spans="2:10" ht="54" customHeight="1">
      <c r="B32" s="269" t="s">
        <v>812</v>
      </c>
      <c r="C32" s="270"/>
      <c r="D32" s="270"/>
      <c r="E32" s="270"/>
      <c r="F32" s="270"/>
      <c r="G32" s="270"/>
      <c r="H32" s="270"/>
      <c r="I32" s="270"/>
      <c r="J32" s="270"/>
    </row>
  </sheetData>
  <sheetProtection/>
  <mergeCells count="6">
    <mergeCell ref="G9:J9"/>
    <mergeCell ref="C9:F9"/>
    <mergeCell ref="B9:B10"/>
    <mergeCell ref="A9:A10"/>
    <mergeCell ref="B32:J32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4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37.75390625" style="1" customWidth="1"/>
    <col min="3" max="3" width="13.75390625" style="1" customWidth="1"/>
    <col min="4" max="4" width="14.125" style="1" customWidth="1"/>
    <col min="5" max="5" width="13.50390625" style="1" customWidth="1"/>
    <col min="6" max="6" width="15.375" style="1" customWidth="1"/>
    <col min="7" max="16384" width="9.00390625" style="1" customWidth="1"/>
  </cols>
  <sheetData>
    <row r="4" spans="1:6" s="12" customFormat="1" ht="26.25" customHeight="1">
      <c r="A4" s="242" t="s">
        <v>842</v>
      </c>
      <c r="B4" s="242"/>
      <c r="C4" s="242"/>
      <c r="D4" s="242"/>
      <c r="E4" s="242"/>
      <c r="F4" s="242"/>
    </row>
    <row r="5" s="12" customFormat="1" ht="13.5"/>
    <row r="6" spans="1:6" s="13" customFormat="1" ht="13.5">
      <c r="A6" s="10" t="s">
        <v>400</v>
      </c>
      <c r="B6" s="10" t="s">
        <v>401</v>
      </c>
      <c r="C6" s="10" t="s">
        <v>111</v>
      </c>
      <c r="D6" s="10" t="s">
        <v>155</v>
      </c>
      <c r="E6" s="10" t="s">
        <v>114</v>
      </c>
      <c r="F6" s="10" t="s">
        <v>293</v>
      </c>
    </row>
    <row r="7" spans="1:6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3.5">
      <c r="A8" s="8"/>
      <c r="B8" s="9" t="s">
        <v>144</v>
      </c>
      <c r="C8" s="8"/>
      <c r="D8" s="8"/>
      <c r="E8" s="8"/>
      <c r="F8" s="8"/>
    </row>
    <row r="9" spans="1:6" ht="13.5">
      <c r="A9" s="63">
        <v>1</v>
      </c>
      <c r="B9" s="9" t="s">
        <v>403</v>
      </c>
      <c r="C9" s="99">
        <v>231240.06066000002</v>
      </c>
      <c r="D9" s="99">
        <v>0</v>
      </c>
      <c r="E9" s="99">
        <v>0</v>
      </c>
      <c r="F9" s="99">
        <v>231240.06066000002</v>
      </c>
    </row>
    <row r="10" spans="1:6" ht="13.5">
      <c r="A10" s="63">
        <v>2</v>
      </c>
      <c r="B10" s="9" t="s">
        <v>404</v>
      </c>
      <c r="C10" s="203">
        <v>0</v>
      </c>
      <c r="D10" s="203">
        <v>0</v>
      </c>
      <c r="E10" s="203">
        <v>0</v>
      </c>
      <c r="F10" s="203">
        <v>0</v>
      </c>
    </row>
    <row r="11" spans="1:6" ht="63.75" customHeight="1">
      <c r="A11" s="63">
        <v>3</v>
      </c>
      <c r="B11" s="9" t="s">
        <v>28</v>
      </c>
      <c r="C11" s="203">
        <v>0</v>
      </c>
      <c r="D11" s="203">
        <v>0</v>
      </c>
      <c r="E11" s="203">
        <v>0</v>
      </c>
      <c r="F11" s="203">
        <v>0</v>
      </c>
    </row>
    <row r="12" spans="1:6" ht="13.5">
      <c r="A12" s="63">
        <v>4</v>
      </c>
      <c r="B12" s="9" t="s">
        <v>405</v>
      </c>
      <c r="C12" s="99">
        <v>8375</v>
      </c>
      <c r="D12" s="99">
        <v>0</v>
      </c>
      <c r="E12" s="99">
        <v>0</v>
      </c>
      <c r="F12" s="99">
        <v>8375</v>
      </c>
    </row>
    <row r="13" spans="1:6" ht="22.5" customHeight="1">
      <c r="A13" s="63">
        <v>5</v>
      </c>
      <c r="B13" s="9" t="s">
        <v>406</v>
      </c>
      <c r="C13" s="99">
        <v>548469</v>
      </c>
      <c r="D13" s="99">
        <v>0</v>
      </c>
      <c r="E13" s="99">
        <v>0</v>
      </c>
      <c r="F13" s="99">
        <v>548469</v>
      </c>
    </row>
    <row r="14" spans="1:6" ht="27">
      <c r="A14" s="63">
        <v>6</v>
      </c>
      <c r="B14" s="9" t="s">
        <v>407</v>
      </c>
      <c r="C14" s="203">
        <v>0</v>
      </c>
      <c r="D14" s="203">
        <v>0</v>
      </c>
      <c r="E14" s="203">
        <v>0</v>
      </c>
      <c r="F14" s="203">
        <v>0</v>
      </c>
    </row>
    <row r="15" spans="1:6" ht="27">
      <c r="A15" s="63">
        <v>7</v>
      </c>
      <c r="B15" s="9" t="s">
        <v>408</v>
      </c>
      <c r="C15" s="203">
        <v>0</v>
      </c>
      <c r="D15" s="203">
        <v>0</v>
      </c>
      <c r="E15" s="203">
        <v>0</v>
      </c>
      <c r="F15" s="203">
        <v>0</v>
      </c>
    </row>
    <row r="16" spans="1:6" ht="13.5">
      <c r="A16" s="63">
        <v>8</v>
      </c>
      <c r="B16" s="9" t="s">
        <v>412</v>
      </c>
      <c r="C16" s="99">
        <v>24679</v>
      </c>
      <c r="D16" s="99">
        <v>520</v>
      </c>
      <c r="E16" s="99">
        <v>15303</v>
      </c>
      <c r="F16" s="99">
        <v>40502</v>
      </c>
    </row>
    <row r="17" spans="1:6" ht="13.5">
      <c r="A17" s="63">
        <v>9</v>
      </c>
      <c r="B17" s="9" t="s">
        <v>138</v>
      </c>
      <c r="C17" s="99">
        <v>812763.06066</v>
      </c>
      <c r="D17" s="99">
        <v>520</v>
      </c>
      <c r="E17" s="99">
        <v>15303</v>
      </c>
      <c r="F17" s="99">
        <v>828586.06066</v>
      </c>
    </row>
    <row r="18" spans="1:6" ht="13.5">
      <c r="A18" s="63">
        <v>10</v>
      </c>
      <c r="B18" s="9" t="s">
        <v>156</v>
      </c>
      <c r="C18" s="99">
        <v>196</v>
      </c>
      <c r="D18" s="99">
        <v>0</v>
      </c>
      <c r="E18" s="99">
        <v>0</v>
      </c>
      <c r="F18" s="99">
        <v>196</v>
      </c>
    </row>
    <row r="19" spans="1:6" ht="13.5">
      <c r="A19" s="63">
        <v>11</v>
      </c>
      <c r="B19" s="9" t="s">
        <v>415</v>
      </c>
      <c r="C19" s="99">
        <v>812959.06066</v>
      </c>
      <c r="D19" s="99">
        <v>520</v>
      </c>
      <c r="E19" s="99">
        <v>15303</v>
      </c>
      <c r="F19" s="99">
        <v>828782.06066</v>
      </c>
    </row>
    <row r="20" spans="1:6" ht="13.5">
      <c r="A20" s="63"/>
      <c r="B20" s="9" t="s">
        <v>150</v>
      </c>
      <c r="C20" s="99"/>
      <c r="D20" s="99"/>
      <c r="E20" s="99"/>
      <c r="F20" s="99"/>
    </row>
    <row r="21" spans="1:6" ht="13.5">
      <c r="A21" s="63">
        <v>12</v>
      </c>
      <c r="B21" s="9" t="s">
        <v>417</v>
      </c>
      <c r="C21" s="99">
        <v>355313.90667</v>
      </c>
      <c r="D21" s="99">
        <v>0</v>
      </c>
      <c r="E21" s="99">
        <v>0</v>
      </c>
      <c r="F21" s="99">
        <v>355313.90667</v>
      </c>
    </row>
    <row r="22" spans="1:6" ht="13.5">
      <c r="A22" s="63">
        <v>13</v>
      </c>
      <c r="B22" s="9" t="s">
        <v>31</v>
      </c>
      <c r="C22" s="99">
        <v>276723</v>
      </c>
      <c r="D22" s="99">
        <v>0</v>
      </c>
      <c r="E22" s="99">
        <v>738.04839</v>
      </c>
      <c r="F22" s="99">
        <v>277461</v>
      </c>
    </row>
    <row r="23" spans="1:6" ht="27">
      <c r="A23" s="63">
        <v>14</v>
      </c>
      <c r="B23" s="9" t="s">
        <v>418</v>
      </c>
      <c r="C23" s="203">
        <v>0</v>
      </c>
      <c r="D23" s="203">
        <v>0</v>
      </c>
      <c r="E23" s="203">
        <v>0</v>
      </c>
      <c r="F23" s="203">
        <v>0</v>
      </c>
    </row>
    <row r="24" spans="1:6" ht="13.5">
      <c r="A24" s="63">
        <v>15</v>
      </c>
      <c r="B24" s="9" t="s">
        <v>419</v>
      </c>
      <c r="C24" s="203">
        <v>0</v>
      </c>
      <c r="D24" s="203">
        <v>0</v>
      </c>
      <c r="E24" s="203">
        <v>0</v>
      </c>
      <c r="F24" s="203">
        <v>0</v>
      </c>
    </row>
    <row r="25" spans="1:6" ht="13.5">
      <c r="A25" s="63">
        <v>16</v>
      </c>
      <c r="B25" s="9" t="s">
        <v>421</v>
      </c>
      <c r="C25" s="99">
        <v>8334</v>
      </c>
      <c r="D25" s="99">
        <v>0</v>
      </c>
      <c r="E25" s="99">
        <v>3185</v>
      </c>
      <c r="F25" s="99">
        <v>11519</v>
      </c>
    </row>
    <row r="26" spans="1:6" ht="13.5">
      <c r="A26" s="63">
        <v>17</v>
      </c>
      <c r="B26" s="9" t="s">
        <v>423</v>
      </c>
      <c r="C26" s="203">
        <v>0</v>
      </c>
      <c r="D26" s="203">
        <v>0</v>
      </c>
      <c r="E26" s="203">
        <v>0</v>
      </c>
      <c r="F26" s="203">
        <v>0</v>
      </c>
    </row>
    <row r="27" spans="1:6" ht="13.5">
      <c r="A27" s="63">
        <v>18</v>
      </c>
      <c r="B27" s="9" t="s">
        <v>139</v>
      </c>
      <c r="C27" s="99">
        <v>640371.2841800001</v>
      </c>
      <c r="D27" s="99">
        <v>0</v>
      </c>
      <c r="E27" s="99">
        <v>3922.7283899999998</v>
      </c>
      <c r="F27" s="99">
        <v>644294.01257</v>
      </c>
    </row>
    <row r="28" spans="1:6" ht="13.5">
      <c r="A28" s="63">
        <v>19</v>
      </c>
      <c r="B28" s="9" t="s">
        <v>157</v>
      </c>
      <c r="C28" s="99">
        <v>144.48829</v>
      </c>
      <c r="D28" s="99">
        <v>0</v>
      </c>
      <c r="E28" s="99">
        <v>0</v>
      </c>
      <c r="F28" s="99">
        <v>144</v>
      </c>
    </row>
    <row r="29" spans="1:6" ht="13.5">
      <c r="A29" s="63">
        <v>20</v>
      </c>
      <c r="B29" s="9" t="s">
        <v>424</v>
      </c>
      <c r="C29" s="99">
        <v>640515.77247</v>
      </c>
      <c r="D29" s="99">
        <v>0</v>
      </c>
      <c r="E29" s="99">
        <v>3922.7283899999998</v>
      </c>
      <c r="F29" s="99">
        <v>644438.01257</v>
      </c>
    </row>
    <row r="30" spans="1:6" ht="13.5">
      <c r="A30" s="63">
        <v>21</v>
      </c>
      <c r="B30" s="9" t="s">
        <v>158</v>
      </c>
      <c r="C30" s="99">
        <v>-172443.28819</v>
      </c>
      <c r="D30" s="99">
        <v>-520</v>
      </c>
      <c r="E30" s="99">
        <v>-11380.27161</v>
      </c>
      <c r="F30" s="99">
        <v>-184344.04808999994</v>
      </c>
    </row>
    <row r="31" spans="1:6" ht="13.5">
      <c r="A31" s="63">
        <v>22</v>
      </c>
      <c r="B31" s="9" t="s">
        <v>48</v>
      </c>
      <c r="C31" s="99">
        <v>168.11215</v>
      </c>
      <c r="D31" s="99">
        <v>0</v>
      </c>
      <c r="E31" s="99">
        <v>0</v>
      </c>
      <c r="F31" s="99">
        <v>168.11215</v>
      </c>
    </row>
  </sheetData>
  <sheetProtection/>
  <mergeCells count="1">
    <mergeCell ref="A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4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41.50390625" style="1" customWidth="1"/>
    <col min="3" max="3" width="13.25390625" style="1" customWidth="1"/>
    <col min="4" max="4" width="12.00390625" style="1" customWidth="1"/>
    <col min="5" max="5" width="13.25390625" style="1" customWidth="1"/>
    <col min="6" max="6" width="14.50390625" style="1" customWidth="1"/>
    <col min="7" max="10" width="10.875" style="1" customWidth="1"/>
    <col min="11" max="16384" width="9.00390625" style="1" customWidth="1"/>
  </cols>
  <sheetData>
    <row r="4" spans="1:6" s="12" customFormat="1" ht="27.75" customHeight="1">
      <c r="A4" s="242" t="s">
        <v>843</v>
      </c>
      <c r="B4" s="242"/>
      <c r="C4" s="242"/>
      <c r="D4" s="242"/>
      <c r="E4" s="242"/>
      <c r="F4" s="242"/>
    </row>
    <row r="5" s="12" customFormat="1" ht="13.5"/>
    <row r="6" spans="1:6" s="13" customFormat="1" ht="13.5">
      <c r="A6" s="10" t="s">
        <v>400</v>
      </c>
      <c r="B6" s="10" t="s">
        <v>401</v>
      </c>
      <c r="C6" s="10" t="s">
        <v>111</v>
      </c>
      <c r="D6" s="10" t="s">
        <v>155</v>
      </c>
      <c r="E6" s="10" t="s">
        <v>114</v>
      </c>
      <c r="F6" s="10" t="s">
        <v>293</v>
      </c>
    </row>
    <row r="7" spans="1:6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3.5">
      <c r="A8" s="9"/>
      <c r="B8" s="9" t="s">
        <v>144</v>
      </c>
      <c r="C8" s="129"/>
      <c r="D8" s="129"/>
      <c r="E8" s="129"/>
      <c r="F8" s="129"/>
    </row>
    <row r="9" spans="1:6" ht="13.5">
      <c r="A9" s="63">
        <v>1</v>
      </c>
      <c r="B9" s="9" t="s">
        <v>403</v>
      </c>
      <c r="C9" s="85">
        <v>66816.18238</v>
      </c>
      <c r="D9" s="96" t="s">
        <v>623</v>
      </c>
      <c r="E9" s="96" t="s">
        <v>623</v>
      </c>
      <c r="F9" s="85">
        <v>66816.18238</v>
      </c>
    </row>
    <row r="10" spans="1:6" ht="13.5">
      <c r="A10" s="63">
        <v>2</v>
      </c>
      <c r="B10" s="9" t="s">
        <v>404</v>
      </c>
      <c r="C10" s="96" t="s">
        <v>623</v>
      </c>
      <c r="D10" s="96" t="s">
        <v>623</v>
      </c>
      <c r="E10" s="96" t="s">
        <v>623</v>
      </c>
      <c r="F10" s="96" t="s">
        <v>623</v>
      </c>
    </row>
    <row r="11" spans="1:6" ht="63.75" customHeight="1">
      <c r="A11" s="63">
        <v>3</v>
      </c>
      <c r="B11" s="9" t="s">
        <v>28</v>
      </c>
      <c r="C11" s="96" t="s">
        <v>623</v>
      </c>
      <c r="D11" s="96" t="s">
        <v>623</v>
      </c>
      <c r="E11" s="96" t="s">
        <v>623</v>
      </c>
      <c r="F11" s="96" t="s">
        <v>623</v>
      </c>
    </row>
    <row r="12" spans="1:6" ht="13.5">
      <c r="A12" s="63">
        <v>4</v>
      </c>
      <c r="B12" s="9" t="s">
        <v>405</v>
      </c>
      <c r="C12" s="96" t="s">
        <v>623</v>
      </c>
      <c r="D12" s="96" t="s">
        <v>623</v>
      </c>
      <c r="E12" s="96" t="s">
        <v>623</v>
      </c>
      <c r="F12" s="96" t="s">
        <v>623</v>
      </c>
    </row>
    <row r="13" spans="1:6" ht="18" customHeight="1">
      <c r="A13" s="63">
        <v>5</v>
      </c>
      <c r="B13" s="9" t="s">
        <v>406</v>
      </c>
      <c r="C13" s="85">
        <v>850522.75199</v>
      </c>
      <c r="D13" s="96" t="s">
        <v>623</v>
      </c>
      <c r="E13" s="96" t="s">
        <v>623</v>
      </c>
      <c r="F13" s="85">
        <v>850522.75199</v>
      </c>
    </row>
    <row r="14" spans="1:6" ht="21" customHeight="1">
      <c r="A14" s="63">
        <v>6</v>
      </c>
      <c r="B14" s="9" t="s">
        <v>407</v>
      </c>
      <c r="C14" s="96" t="s">
        <v>623</v>
      </c>
      <c r="D14" s="96" t="s">
        <v>623</v>
      </c>
      <c r="E14" s="96" t="s">
        <v>623</v>
      </c>
      <c r="F14" s="96" t="s">
        <v>623</v>
      </c>
    </row>
    <row r="15" spans="1:6" ht="27">
      <c r="A15" s="63">
        <v>7</v>
      </c>
      <c r="B15" s="9" t="s">
        <v>408</v>
      </c>
      <c r="C15" s="96" t="s">
        <v>623</v>
      </c>
      <c r="D15" s="96" t="s">
        <v>623</v>
      </c>
      <c r="E15" s="96" t="s">
        <v>623</v>
      </c>
      <c r="F15" s="96" t="s">
        <v>623</v>
      </c>
    </row>
    <row r="16" spans="1:6" ht="13.5">
      <c r="A16" s="63">
        <v>8</v>
      </c>
      <c r="B16" s="9" t="s">
        <v>412</v>
      </c>
      <c r="C16" s="85">
        <v>9667</v>
      </c>
      <c r="D16" s="85">
        <v>518</v>
      </c>
      <c r="E16" s="85">
        <v>18721</v>
      </c>
      <c r="F16" s="85">
        <v>28906</v>
      </c>
    </row>
    <row r="17" spans="1:6" ht="13.5">
      <c r="A17" s="63">
        <v>9</v>
      </c>
      <c r="B17" s="9" t="s">
        <v>138</v>
      </c>
      <c r="C17" s="85">
        <v>927005.93437</v>
      </c>
      <c r="D17" s="85">
        <v>518</v>
      </c>
      <c r="E17" s="85">
        <v>18721</v>
      </c>
      <c r="F17" s="85">
        <v>946244.93437</v>
      </c>
    </row>
    <row r="18" spans="1:6" ht="13.5">
      <c r="A18" s="63">
        <v>10</v>
      </c>
      <c r="B18" s="9" t="s">
        <v>156</v>
      </c>
      <c r="C18" s="85">
        <v>236.36507</v>
      </c>
      <c r="D18" s="96" t="s">
        <v>623</v>
      </c>
      <c r="E18" s="96" t="s">
        <v>623</v>
      </c>
      <c r="F18" s="85">
        <v>236.36507</v>
      </c>
    </row>
    <row r="19" spans="1:6" ht="13.5">
      <c r="A19" s="63">
        <v>11</v>
      </c>
      <c r="B19" s="9" t="s">
        <v>415</v>
      </c>
      <c r="C19" s="85">
        <v>927242.2994400001</v>
      </c>
      <c r="D19" s="85">
        <v>518</v>
      </c>
      <c r="E19" s="85">
        <v>18721</v>
      </c>
      <c r="F19" s="85">
        <v>946481.2994400001</v>
      </c>
    </row>
    <row r="20" spans="1:6" ht="13.5">
      <c r="A20" s="63"/>
      <c r="B20" s="9" t="s">
        <v>150</v>
      </c>
      <c r="C20" s="129"/>
      <c r="D20" s="141"/>
      <c r="E20" s="141"/>
      <c r="F20" s="129"/>
    </row>
    <row r="21" spans="1:6" ht="13.5">
      <c r="A21" s="63">
        <v>12</v>
      </c>
      <c r="B21" s="9" t="s">
        <v>417</v>
      </c>
      <c r="C21" s="85">
        <v>576219.33118</v>
      </c>
      <c r="D21" s="6"/>
      <c r="E21" s="6"/>
      <c r="F21" s="85">
        <v>576219.33118</v>
      </c>
    </row>
    <row r="22" spans="1:6" ht="13.5">
      <c r="A22" s="63">
        <v>13</v>
      </c>
      <c r="B22" s="9" t="s">
        <v>31</v>
      </c>
      <c r="C22" s="85">
        <v>180699.34944000002</v>
      </c>
      <c r="D22" s="96" t="s">
        <v>623</v>
      </c>
      <c r="E22" s="85">
        <v>113.50866</v>
      </c>
      <c r="F22" s="85">
        <v>180812.8581</v>
      </c>
    </row>
    <row r="23" spans="1:6" ht="21" customHeight="1">
      <c r="A23" s="63">
        <v>14</v>
      </c>
      <c r="B23" s="9" t="s">
        <v>418</v>
      </c>
      <c r="C23" s="96" t="s">
        <v>623</v>
      </c>
      <c r="D23" s="96" t="s">
        <v>623</v>
      </c>
      <c r="E23" s="96" t="s">
        <v>623</v>
      </c>
      <c r="F23" s="96" t="s">
        <v>623</v>
      </c>
    </row>
    <row r="24" spans="1:6" ht="13.5">
      <c r="A24" s="63">
        <v>15</v>
      </c>
      <c r="B24" s="9" t="s">
        <v>419</v>
      </c>
      <c r="C24" s="96" t="s">
        <v>623</v>
      </c>
      <c r="D24" s="96" t="s">
        <v>623</v>
      </c>
      <c r="E24" s="96" t="s">
        <v>623</v>
      </c>
      <c r="F24" s="96" t="s">
        <v>623</v>
      </c>
    </row>
    <row r="25" spans="1:6" ht="13.5">
      <c r="A25" s="63">
        <v>16</v>
      </c>
      <c r="B25" s="9" t="s">
        <v>421</v>
      </c>
      <c r="C25" s="85">
        <v>2143.907289999999</v>
      </c>
      <c r="D25" s="96" t="s">
        <v>623</v>
      </c>
      <c r="E25" s="85">
        <v>8187.95594</v>
      </c>
      <c r="F25" s="85">
        <v>10331.863229999999</v>
      </c>
    </row>
    <row r="26" spans="1:6" ht="13.5">
      <c r="A26" s="63">
        <v>17</v>
      </c>
      <c r="B26" s="9" t="s">
        <v>423</v>
      </c>
      <c r="C26" s="96" t="s">
        <v>623</v>
      </c>
      <c r="D26" s="96" t="s">
        <v>623</v>
      </c>
      <c r="E26" s="96" t="s">
        <v>623</v>
      </c>
      <c r="F26" s="96" t="s">
        <v>623</v>
      </c>
    </row>
    <row r="27" spans="1:6" ht="13.5">
      <c r="A27" s="63">
        <v>18</v>
      </c>
      <c r="B27" s="9" t="s">
        <v>139</v>
      </c>
      <c r="C27" s="85">
        <v>759062.58791</v>
      </c>
      <c r="D27" s="96" t="s">
        <v>623</v>
      </c>
      <c r="E27" s="85">
        <v>8301.4646</v>
      </c>
      <c r="F27" s="85">
        <v>767364.05251</v>
      </c>
    </row>
    <row r="28" spans="1:6" ht="13.5">
      <c r="A28" s="63">
        <v>19</v>
      </c>
      <c r="B28" s="9" t="s">
        <v>157</v>
      </c>
      <c r="C28" s="85">
        <v>188.16834</v>
      </c>
      <c r="D28" s="96" t="s">
        <v>623</v>
      </c>
      <c r="E28" s="96" t="s">
        <v>623</v>
      </c>
      <c r="F28" s="85">
        <v>188.16834</v>
      </c>
    </row>
    <row r="29" spans="1:6" ht="13.5">
      <c r="A29" s="63">
        <v>20</v>
      </c>
      <c r="B29" s="9" t="s">
        <v>424</v>
      </c>
      <c r="C29" s="85">
        <v>759250.75625</v>
      </c>
      <c r="D29" s="96" t="s">
        <v>623</v>
      </c>
      <c r="E29" s="85">
        <v>8301.4646</v>
      </c>
      <c r="F29" s="85">
        <v>767552.2208499999</v>
      </c>
    </row>
    <row r="30" spans="1:6" ht="13.5">
      <c r="A30" s="63">
        <v>21</v>
      </c>
      <c r="B30" s="9" t="s">
        <v>158</v>
      </c>
      <c r="C30" s="94">
        <v>-167990.5431900001</v>
      </c>
      <c r="D30" s="94">
        <v>-518</v>
      </c>
      <c r="E30" s="94">
        <v>-10420.5354</v>
      </c>
      <c r="F30" s="94">
        <v>-178928.68223000012</v>
      </c>
    </row>
    <row r="31" spans="1:6" ht="13.5">
      <c r="A31" s="63">
        <v>22</v>
      </c>
      <c r="B31" s="9" t="s">
        <v>48</v>
      </c>
      <c r="C31" s="85">
        <v>24565.802079999998</v>
      </c>
      <c r="D31" s="96" t="s">
        <v>623</v>
      </c>
      <c r="E31" s="96" t="s">
        <v>623</v>
      </c>
      <c r="F31" s="85">
        <v>24565.802079999998</v>
      </c>
    </row>
  </sheetData>
  <sheetProtection/>
  <mergeCells count="1"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5:H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35.25390625" style="1" customWidth="1"/>
    <col min="3" max="3" width="11.625" style="1" customWidth="1"/>
    <col min="4" max="5" width="10.75390625" style="1" customWidth="1"/>
    <col min="6" max="6" width="12.125" style="1" customWidth="1"/>
    <col min="7" max="7" width="11.75390625" style="1" customWidth="1"/>
    <col min="8" max="10" width="10.875" style="1" customWidth="1"/>
    <col min="11" max="16384" width="9.00390625" style="1" customWidth="1"/>
  </cols>
  <sheetData>
    <row r="5" s="12" customFormat="1" ht="13.5">
      <c r="A5" s="22" t="s">
        <v>844</v>
      </c>
    </row>
    <row r="6" s="12" customFormat="1" ht="13.5">
      <c r="A6" s="22"/>
    </row>
    <row r="7" spans="1:8" s="13" customFormat="1" ht="40.5">
      <c r="A7" s="19" t="s">
        <v>400</v>
      </c>
      <c r="B7" s="10" t="s">
        <v>401</v>
      </c>
      <c r="C7" s="10" t="s">
        <v>168</v>
      </c>
      <c r="D7" s="10" t="s">
        <v>159</v>
      </c>
      <c r="E7" s="10" t="s">
        <v>160</v>
      </c>
      <c r="F7" s="10" t="s">
        <v>161</v>
      </c>
      <c r="G7" s="10" t="s">
        <v>379</v>
      </c>
      <c r="H7" s="10" t="s">
        <v>293</v>
      </c>
    </row>
    <row r="8" spans="1:8" s="5" customFormat="1" ht="13.5">
      <c r="A8" s="1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3.5">
      <c r="A9" s="11">
        <v>1</v>
      </c>
      <c r="B9" s="9" t="s">
        <v>405</v>
      </c>
      <c r="C9" s="99">
        <v>1018</v>
      </c>
      <c r="D9" s="203">
        <v>0</v>
      </c>
      <c r="E9" s="203">
        <v>0</v>
      </c>
      <c r="F9" s="99">
        <v>354295.65</v>
      </c>
      <c r="G9" s="203">
        <v>0</v>
      </c>
      <c r="H9" s="99">
        <v>355313.90667</v>
      </c>
    </row>
    <row r="10" spans="1:8" ht="13.5">
      <c r="A10" s="11">
        <v>2</v>
      </c>
      <c r="B10" s="9" t="s">
        <v>151</v>
      </c>
      <c r="C10" s="99">
        <v>87449</v>
      </c>
      <c r="D10" s="99">
        <v>62148</v>
      </c>
      <c r="E10" s="99">
        <v>125646.95779</v>
      </c>
      <c r="F10" s="99">
        <v>2217</v>
      </c>
      <c r="G10" s="203">
        <v>0</v>
      </c>
      <c r="H10" s="99">
        <v>277461</v>
      </c>
    </row>
    <row r="11" spans="1:8" ht="13.5">
      <c r="A11" s="11" t="s">
        <v>206</v>
      </c>
      <c r="B11" s="9" t="s">
        <v>162</v>
      </c>
      <c r="C11" s="99">
        <v>66351</v>
      </c>
      <c r="D11" s="99">
        <v>62148.06361</v>
      </c>
      <c r="E11" s="99">
        <v>109933.83053</v>
      </c>
      <c r="F11" s="99">
        <v>2217</v>
      </c>
      <c r="G11" s="203">
        <v>0</v>
      </c>
      <c r="H11" s="99">
        <v>240650</v>
      </c>
    </row>
    <row r="12" spans="1:8" ht="13.5">
      <c r="A12" s="11" t="s">
        <v>207</v>
      </c>
      <c r="B12" s="9" t="s">
        <v>562</v>
      </c>
      <c r="C12" s="99">
        <v>21097.97400999999</v>
      </c>
      <c r="D12" s="203">
        <v>0</v>
      </c>
      <c r="E12" s="99">
        <v>15713</v>
      </c>
      <c r="F12" s="203">
        <v>0</v>
      </c>
      <c r="G12" s="203">
        <v>0</v>
      </c>
      <c r="H12" s="99">
        <v>36811</v>
      </c>
    </row>
    <row r="13" spans="1:8" ht="27">
      <c r="A13" s="11">
        <v>3</v>
      </c>
      <c r="B13" s="9" t="s">
        <v>418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</row>
    <row r="14" spans="1:8" ht="13.5">
      <c r="A14" s="11">
        <v>4</v>
      </c>
      <c r="B14" s="9" t="s">
        <v>419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</row>
    <row r="15" spans="1:8" ht="13.5">
      <c r="A15" s="11">
        <v>5</v>
      </c>
      <c r="B15" s="9" t="s">
        <v>423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</row>
    <row r="16" spans="1:8" ht="13.5">
      <c r="A16" s="11">
        <v>6</v>
      </c>
      <c r="B16" s="9" t="s">
        <v>421</v>
      </c>
      <c r="C16" s="99">
        <v>11519</v>
      </c>
      <c r="D16" s="203">
        <v>0</v>
      </c>
      <c r="E16" s="203">
        <v>0</v>
      </c>
      <c r="F16" s="203">
        <v>0</v>
      </c>
      <c r="G16" s="203">
        <v>0</v>
      </c>
      <c r="H16" s="99">
        <v>11519</v>
      </c>
    </row>
    <row r="17" spans="1:8" ht="27">
      <c r="A17" s="11">
        <v>7</v>
      </c>
      <c r="B17" s="9" t="s">
        <v>163</v>
      </c>
      <c r="C17" s="203">
        <v>0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</row>
    <row r="18" spans="1:8" ht="27">
      <c r="A18" s="11">
        <v>8</v>
      </c>
      <c r="B18" s="9" t="s">
        <v>164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</row>
    <row r="19" spans="1:8" ht="13.5">
      <c r="A19" s="11">
        <v>9</v>
      </c>
      <c r="B19" s="9" t="s">
        <v>165</v>
      </c>
      <c r="C19" s="203">
        <v>0</v>
      </c>
      <c r="D19" s="99">
        <v>10</v>
      </c>
      <c r="E19" s="203">
        <v>0</v>
      </c>
      <c r="F19" s="203">
        <v>0</v>
      </c>
      <c r="G19" s="203">
        <v>0</v>
      </c>
      <c r="H19" s="99">
        <v>10</v>
      </c>
    </row>
    <row r="20" spans="1:8" ht="27">
      <c r="A20" s="11">
        <v>10</v>
      </c>
      <c r="B20" s="9" t="s">
        <v>166</v>
      </c>
      <c r="C20" s="203">
        <v>0</v>
      </c>
      <c r="D20" s="203">
        <v>0</v>
      </c>
      <c r="E20" s="203">
        <v>0</v>
      </c>
      <c r="F20" s="203">
        <v>0</v>
      </c>
      <c r="G20" s="99">
        <v>159</v>
      </c>
      <c r="H20" s="99">
        <v>159</v>
      </c>
    </row>
    <row r="21" spans="1:8" ht="40.5">
      <c r="A21" s="11">
        <v>11</v>
      </c>
      <c r="B21" s="9" t="s">
        <v>167</v>
      </c>
      <c r="C21" s="99">
        <v>99986</v>
      </c>
      <c r="D21" s="99">
        <v>62158</v>
      </c>
      <c r="E21" s="99">
        <v>125646.95779</v>
      </c>
      <c r="F21" s="99">
        <v>356512.65</v>
      </c>
      <c r="G21" s="99">
        <v>159</v>
      </c>
      <c r="H21" s="99">
        <v>644462.9066699999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18"/>
  <sheetViews>
    <sheetView zoomScalePageLayoutView="0" workbookViewId="0" topLeftCell="A3">
      <selection activeCell="C16" sqref="C16"/>
    </sheetView>
  </sheetViews>
  <sheetFormatPr defaultColWidth="9.00390625" defaultRowHeight="13.5"/>
  <cols>
    <col min="1" max="1" width="5.875" style="1" customWidth="1"/>
    <col min="2" max="2" width="42.625" style="1" customWidth="1"/>
    <col min="3" max="7" width="12.625" style="1" customWidth="1"/>
    <col min="8" max="16384" width="9.00390625" style="1" customWidth="1"/>
  </cols>
  <sheetData>
    <row r="2" s="12" customFormat="1" ht="13.5">
      <c r="A2" s="12" t="s">
        <v>713</v>
      </c>
    </row>
    <row r="3" s="12" customFormat="1" ht="13.5"/>
    <row r="4" s="12" customFormat="1" ht="13.5">
      <c r="A4" s="12" t="s">
        <v>714</v>
      </c>
    </row>
    <row r="6" spans="1:4" ht="13.5">
      <c r="A6" s="21" t="s">
        <v>400</v>
      </c>
      <c r="B6" s="20" t="s">
        <v>401</v>
      </c>
      <c r="C6" s="10" t="s">
        <v>667</v>
      </c>
      <c r="D6" s="37" t="s">
        <v>618</v>
      </c>
    </row>
    <row r="7" spans="1:4" ht="13.5">
      <c r="A7" s="21">
        <v>1</v>
      </c>
      <c r="B7" s="20">
        <v>2</v>
      </c>
      <c r="C7" s="20">
        <v>3</v>
      </c>
      <c r="D7" s="20">
        <v>4</v>
      </c>
    </row>
    <row r="8" spans="1:4" ht="13.5">
      <c r="A8" s="11">
        <v>1</v>
      </c>
      <c r="B8" s="11" t="s">
        <v>510</v>
      </c>
      <c r="C8" s="104">
        <v>0</v>
      </c>
      <c r="D8" s="104">
        <v>0</v>
      </c>
    </row>
    <row r="9" spans="1:4" ht="27">
      <c r="A9" s="11" t="s">
        <v>204</v>
      </c>
      <c r="B9" s="11" t="s">
        <v>511</v>
      </c>
      <c r="C9" s="104">
        <v>0</v>
      </c>
      <c r="D9" s="104">
        <v>0</v>
      </c>
    </row>
    <row r="10" spans="1:4" ht="13.5">
      <c r="A10" s="11" t="s">
        <v>205</v>
      </c>
      <c r="B10" s="11" t="s">
        <v>512</v>
      </c>
      <c r="C10" s="104">
        <v>0</v>
      </c>
      <c r="D10" s="104">
        <v>0</v>
      </c>
    </row>
    <row r="11" spans="1:4" ht="40.5">
      <c r="A11" s="11">
        <v>2</v>
      </c>
      <c r="B11" s="11" t="s">
        <v>513</v>
      </c>
      <c r="C11" s="104">
        <v>0</v>
      </c>
      <c r="D11" s="104">
        <v>0</v>
      </c>
    </row>
    <row r="12" spans="1:4" ht="13.5">
      <c r="A12" s="11">
        <v>3</v>
      </c>
      <c r="B12" s="11" t="s">
        <v>705</v>
      </c>
      <c r="C12" s="106">
        <v>8460</v>
      </c>
      <c r="D12" s="104">
        <v>0</v>
      </c>
    </row>
    <row r="13" spans="1:4" ht="13.5">
      <c r="A13" s="11" t="s">
        <v>518</v>
      </c>
      <c r="B13" s="11" t="s">
        <v>514</v>
      </c>
      <c r="C13" s="106">
        <v>8460</v>
      </c>
      <c r="D13" s="104">
        <v>0</v>
      </c>
    </row>
    <row r="14" spans="1:4" ht="13.5">
      <c r="A14" s="11" t="s">
        <v>519</v>
      </c>
      <c r="B14" s="11" t="s">
        <v>515</v>
      </c>
      <c r="C14" s="104">
        <v>0</v>
      </c>
      <c r="D14" s="104">
        <v>0</v>
      </c>
    </row>
    <row r="15" spans="1:4" ht="27">
      <c r="A15" s="11">
        <v>4</v>
      </c>
      <c r="B15" s="11" t="s">
        <v>516</v>
      </c>
      <c r="C15" s="106">
        <v>-85</v>
      </c>
      <c r="D15" s="104">
        <v>0</v>
      </c>
    </row>
    <row r="16" spans="1:4" ht="13.5">
      <c r="A16" s="11">
        <v>5</v>
      </c>
      <c r="B16" s="218" t="s">
        <v>517</v>
      </c>
      <c r="C16" s="106">
        <f>C13+C15</f>
        <v>8375</v>
      </c>
      <c r="D16" s="104">
        <v>0</v>
      </c>
    </row>
    <row r="17" ht="13.5">
      <c r="A17" s="2"/>
    </row>
    <row r="18" spans="2:4" ht="27" customHeight="1">
      <c r="B18" s="239" t="s">
        <v>707</v>
      </c>
      <c r="C18" s="239"/>
      <c r="D18" s="239"/>
    </row>
  </sheetData>
  <sheetProtection/>
  <mergeCells count="1"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5:H21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7.00390625" style="2" customWidth="1"/>
    <col min="2" max="2" width="35.25390625" style="1" customWidth="1"/>
    <col min="3" max="3" width="13.00390625" style="1" customWidth="1"/>
    <col min="4" max="5" width="10.75390625" style="1" customWidth="1"/>
    <col min="6" max="6" width="12.75390625" style="1" customWidth="1"/>
    <col min="7" max="7" width="10.875" style="1" customWidth="1"/>
    <col min="8" max="8" width="12.875" style="1" customWidth="1"/>
    <col min="9" max="10" width="10.875" style="1" customWidth="1"/>
    <col min="11" max="16384" width="9.00390625" style="1" customWidth="1"/>
  </cols>
  <sheetData>
    <row r="5" s="12" customFormat="1" ht="13.5">
      <c r="A5" s="22" t="s">
        <v>845</v>
      </c>
    </row>
    <row r="6" s="12" customFormat="1" ht="13.5">
      <c r="A6" s="22"/>
    </row>
    <row r="7" spans="1:8" s="13" customFormat="1" ht="27">
      <c r="A7" s="19" t="s">
        <v>400</v>
      </c>
      <c r="B7" s="10" t="s">
        <v>401</v>
      </c>
      <c r="C7" s="10" t="s">
        <v>168</v>
      </c>
      <c r="D7" s="10" t="s">
        <v>159</v>
      </c>
      <c r="E7" s="10" t="s">
        <v>160</v>
      </c>
      <c r="F7" s="10" t="s">
        <v>161</v>
      </c>
      <c r="G7" s="10" t="s">
        <v>379</v>
      </c>
      <c r="H7" s="10" t="s">
        <v>293</v>
      </c>
    </row>
    <row r="8" spans="1:8" s="5" customFormat="1" ht="13.5">
      <c r="A8" s="1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3.5">
      <c r="A9" s="11">
        <v>1</v>
      </c>
      <c r="B9" s="9" t="s">
        <v>405</v>
      </c>
      <c r="C9" s="99">
        <v>208865.96816</v>
      </c>
      <c r="D9" s="142">
        <v>0</v>
      </c>
      <c r="E9" s="142">
        <v>0</v>
      </c>
      <c r="F9" s="99">
        <v>367353.36302</v>
      </c>
      <c r="G9" s="142">
        <v>0</v>
      </c>
      <c r="H9" s="99">
        <v>576219.33118</v>
      </c>
    </row>
    <row r="10" spans="1:8" ht="13.5">
      <c r="A10" s="11">
        <v>2</v>
      </c>
      <c r="B10" s="9" t="s">
        <v>151</v>
      </c>
      <c r="C10" s="99">
        <v>80935.76477000002</v>
      </c>
      <c r="D10" s="99">
        <v>11969.76955</v>
      </c>
      <c r="E10" s="99">
        <v>87867.22269</v>
      </c>
      <c r="F10" s="99">
        <v>22.611150000000002</v>
      </c>
      <c r="G10" s="99">
        <v>17</v>
      </c>
      <c r="H10" s="99">
        <v>180812.8581</v>
      </c>
    </row>
    <row r="11" spans="1:8" ht="13.5">
      <c r="A11" s="11" t="s">
        <v>206</v>
      </c>
      <c r="B11" s="9" t="s">
        <v>162</v>
      </c>
      <c r="C11" s="99">
        <v>77532.84154</v>
      </c>
      <c r="D11" s="99">
        <v>11965.98758</v>
      </c>
      <c r="E11" s="99">
        <v>85860.67922</v>
      </c>
      <c r="F11" s="99">
        <v>22.611150000000002</v>
      </c>
      <c r="G11" s="142">
        <v>0</v>
      </c>
      <c r="H11" s="99">
        <v>175383</v>
      </c>
    </row>
    <row r="12" spans="1:8" ht="13.5">
      <c r="A12" s="11" t="s">
        <v>207</v>
      </c>
      <c r="B12" s="9" t="s">
        <v>562</v>
      </c>
      <c r="C12" s="99">
        <v>3402.9232300000294</v>
      </c>
      <c r="D12" s="99">
        <v>3.781970000000001</v>
      </c>
      <c r="E12" s="99">
        <v>2006</v>
      </c>
      <c r="F12" s="142">
        <v>0</v>
      </c>
      <c r="G12" s="99">
        <v>17</v>
      </c>
      <c r="H12" s="99">
        <v>5430</v>
      </c>
    </row>
    <row r="13" spans="1:8" ht="27">
      <c r="A13" s="11">
        <v>3</v>
      </c>
      <c r="B13" s="9" t="s">
        <v>418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</row>
    <row r="14" spans="1:8" ht="13.5">
      <c r="A14" s="11">
        <v>4</v>
      </c>
      <c r="B14" s="9" t="s">
        <v>419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</row>
    <row r="15" spans="1:8" ht="13.5">
      <c r="A15" s="11">
        <v>5</v>
      </c>
      <c r="B15" s="9" t="s">
        <v>423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</row>
    <row r="16" spans="1:8" ht="13.5">
      <c r="A16" s="11">
        <v>6</v>
      </c>
      <c r="B16" s="9" t="s">
        <v>421</v>
      </c>
      <c r="C16" s="99">
        <v>10331.863229999999</v>
      </c>
      <c r="D16" s="142">
        <v>0</v>
      </c>
      <c r="E16" s="142">
        <v>0</v>
      </c>
      <c r="F16" s="142">
        <v>0</v>
      </c>
      <c r="G16" s="142">
        <v>0</v>
      </c>
      <c r="H16" s="99">
        <v>10331.863229999999</v>
      </c>
    </row>
    <row r="17" spans="1:8" ht="27">
      <c r="A17" s="11">
        <v>7</v>
      </c>
      <c r="B17" s="9" t="s">
        <v>163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</row>
    <row r="18" spans="1:8" ht="27">
      <c r="A18" s="11">
        <v>8</v>
      </c>
      <c r="B18" s="9" t="s">
        <v>164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</row>
    <row r="19" spans="1:8" ht="13.5">
      <c r="A19" s="11">
        <v>9</v>
      </c>
      <c r="B19" s="9" t="s">
        <v>165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</row>
    <row r="20" spans="1:8" ht="27">
      <c r="A20" s="11">
        <v>10</v>
      </c>
      <c r="B20" s="9" t="s">
        <v>166</v>
      </c>
      <c r="C20" s="142">
        <v>0</v>
      </c>
      <c r="D20" s="142">
        <v>0</v>
      </c>
      <c r="E20" s="142">
        <v>0</v>
      </c>
      <c r="F20" s="142">
        <v>0</v>
      </c>
      <c r="G20" s="99">
        <v>24565.802079999998</v>
      </c>
      <c r="H20" s="99">
        <v>24565.802079999998</v>
      </c>
    </row>
    <row r="21" spans="1:8" ht="40.5">
      <c r="A21" s="11">
        <v>11</v>
      </c>
      <c r="B21" s="9" t="s">
        <v>167</v>
      </c>
      <c r="C21" s="99">
        <v>300134</v>
      </c>
      <c r="D21" s="99">
        <v>11969.76955</v>
      </c>
      <c r="E21" s="99">
        <v>87867.22269</v>
      </c>
      <c r="F21" s="99">
        <v>367375.97417</v>
      </c>
      <c r="G21" s="99">
        <v>24583.292019999997</v>
      </c>
      <c r="H21" s="99">
        <v>791929.85459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4:H28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7.00390625" style="1" customWidth="1"/>
    <col min="2" max="2" width="35.25390625" style="1" customWidth="1"/>
    <col min="3" max="5" width="10.75390625" style="1" customWidth="1"/>
    <col min="6" max="10" width="10.875" style="1" customWidth="1"/>
    <col min="11" max="16384" width="9.00390625" style="1" customWidth="1"/>
  </cols>
  <sheetData>
    <row r="4" spans="1:8" s="12" customFormat="1" ht="28.5" customHeight="1">
      <c r="A4" s="242" t="s">
        <v>846</v>
      </c>
      <c r="B4" s="242"/>
      <c r="C4" s="242"/>
      <c r="D4" s="242"/>
      <c r="E4" s="242"/>
      <c r="F4" s="242"/>
      <c r="G4" s="242"/>
      <c r="H4" s="242"/>
    </row>
    <row r="5" s="12" customFormat="1" ht="13.5"/>
    <row r="6" spans="1:8" s="13" customFormat="1" ht="40.5">
      <c r="A6" s="10" t="s">
        <v>400</v>
      </c>
      <c r="B6" s="10" t="s">
        <v>401</v>
      </c>
      <c r="C6" s="10" t="s">
        <v>168</v>
      </c>
      <c r="D6" s="10" t="s">
        <v>159</v>
      </c>
      <c r="E6" s="10" t="s">
        <v>160</v>
      </c>
      <c r="F6" s="10" t="s">
        <v>161</v>
      </c>
      <c r="G6" s="10" t="s">
        <v>379</v>
      </c>
      <c r="H6" s="10" t="s">
        <v>293</v>
      </c>
    </row>
    <row r="7" spans="1:8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3.5">
      <c r="A8" s="9"/>
      <c r="B8" s="9" t="s">
        <v>144</v>
      </c>
      <c r="C8" s="9"/>
      <c r="D8" s="9"/>
      <c r="E8" s="9"/>
      <c r="F8" s="9"/>
      <c r="G8" s="9"/>
      <c r="H8" s="9"/>
    </row>
    <row r="9" spans="1:8" ht="13.5">
      <c r="A9" s="63">
        <v>1</v>
      </c>
      <c r="B9" s="9" t="s">
        <v>403</v>
      </c>
      <c r="C9" s="99">
        <v>231240.06066000002</v>
      </c>
      <c r="D9" s="203">
        <v>0</v>
      </c>
      <c r="E9" s="203">
        <v>0</v>
      </c>
      <c r="F9" s="203">
        <v>0</v>
      </c>
      <c r="G9" s="203">
        <v>0</v>
      </c>
      <c r="H9" s="99">
        <v>231240.06066000002</v>
      </c>
    </row>
    <row r="10" spans="1:8" ht="13.5">
      <c r="A10" s="63">
        <v>2</v>
      </c>
      <c r="B10" s="9" t="s">
        <v>404</v>
      </c>
      <c r="C10" s="203">
        <v>0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</row>
    <row r="11" spans="1:8" ht="67.5">
      <c r="A11" s="63">
        <v>3</v>
      </c>
      <c r="B11" s="9" t="s">
        <v>28</v>
      </c>
      <c r="C11" s="203">
        <v>0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</row>
    <row r="12" spans="1:8" ht="13.5">
      <c r="A12" s="63">
        <v>4</v>
      </c>
      <c r="B12" s="9" t="s">
        <v>405</v>
      </c>
      <c r="C12" s="203">
        <v>0</v>
      </c>
      <c r="D12" s="203">
        <v>0</v>
      </c>
      <c r="E12" s="99">
        <v>8375</v>
      </c>
      <c r="F12" s="203">
        <v>0</v>
      </c>
      <c r="G12" s="203">
        <v>0</v>
      </c>
      <c r="H12" s="99">
        <v>8375</v>
      </c>
    </row>
    <row r="13" spans="1:8" ht="27">
      <c r="A13" s="63">
        <v>5</v>
      </c>
      <c r="B13" s="9" t="s">
        <v>406</v>
      </c>
      <c r="C13" s="99">
        <v>106320</v>
      </c>
      <c r="D13" s="99">
        <v>17283.273150230285</v>
      </c>
      <c r="E13" s="99">
        <v>34911.46745673244</v>
      </c>
      <c r="F13" s="99">
        <v>138724.03703091762</v>
      </c>
      <c r="G13" s="99">
        <v>251230.0774019946</v>
      </c>
      <c r="H13" s="99">
        <v>548469</v>
      </c>
    </row>
    <row r="14" spans="1:8" ht="27">
      <c r="A14" s="63">
        <v>6</v>
      </c>
      <c r="B14" s="9" t="s">
        <v>407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</row>
    <row r="15" spans="1:8" ht="27">
      <c r="A15" s="63">
        <v>7</v>
      </c>
      <c r="B15" s="9" t="s">
        <v>408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</row>
    <row r="16" spans="1:8" ht="13.5">
      <c r="A16" s="63">
        <v>8</v>
      </c>
      <c r="B16" s="9" t="s">
        <v>412</v>
      </c>
      <c r="C16" s="99">
        <v>19422</v>
      </c>
      <c r="D16" s="203">
        <v>0</v>
      </c>
      <c r="E16" s="203">
        <v>0</v>
      </c>
      <c r="F16" s="99">
        <v>518.3016562920566</v>
      </c>
      <c r="G16" s="99">
        <v>20561.28958997528</v>
      </c>
      <c r="H16" s="99">
        <v>40502</v>
      </c>
    </row>
    <row r="17" spans="1:8" ht="13.5">
      <c r="A17" s="63">
        <v>9</v>
      </c>
      <c r="B17" s="9" t="s">
        <v>138</v>
      </c>
      <c r="C17" s="99">
        <f aca="true" t="shared" si="0" ref="C17:H17">SUM(C9:C16)</f>
        <v>356982.06066</v>
      </c>
      <c r="D17" s="99">
        <f t="shared" si="0"/>
        <v>17283.273150230285</v>
      </c>
      <c r="E17" s="99">
        <f t="shared" si="0"/>
        <v>43286.46745673244</v>
      </c>
      <c r="F17" s="99">
        <f t="shared" si="0"/>
        <v>139242.33868720967</v>
      </c>
      <c r="G17" s="99">
        <f t="shared" si="0"/>
        <v>271791.3669919699</v>
      </c>
      <c r="H17" s="99">
        <f t="shared" si="0"/>
        <v>828586.06066</v>
      </c>
    </row>
    <row r="18" spans="1:8" ht="13.5">
      <c r="A18" s="63"/>
      <c r="B18" s="9" t="s">
        <v>150</v>
      </c>
      <c r="C18" s="99"/>
      <c r="D18" s="99"/>
      <c r="E18" s="99"/>
      <c r="F18" s="99"/>
      <c r="G18" s="99"/>
      <c r="H18" s="99"/>
    </row>
    <row r="19" spans="1:8" ht="13.5">
      <c r="A19" s="63">
        <v>10</v>
      </c>
      <c r="B19" s="9" t="s">
        <v>405</v>
      </c>
      <c r="C19" s="99">
        <v>1018.2566699999734</v>
      </c>
      <c r="D19" s="203">
        <v>0</v>
      </c>
      <c r="E19" s="203">
        <v>0</v>
      </c>
      <c r="F19" s="99">
        <v>354295.65</v>
      </c>
      <c r="G19" s="203">
        <v>0</v>
      </c>
      <c r="H19" s="99">
        <v>355313.90667</v>
      </c>
    </row>
    <row r="20" spans="1:8" ht="13.5">
      <c r="A20" s="63">
        <v>11</v>
      </c>
      <c r="B20" s="9" t="s">
        <v>31</v>
      </c>
      <c r="C20" s="99">
        <v>87449</v>
      </c>
      <c r="D20" s="99">
        <v>62148</v>
      </c>
      <c r="E20" s="99">
        <v>125646.95779</v>
      </c>
      <c r="F20" s="99">
        <v>2217</v>
      </c>
      <c r="G20" s="203">
        <v>0</v>
      </c>
      <c r="H20" s="99">
        <v>277461</v>
      </c>
    </row>
    <row r="21" spans="1:8" ht="27">
      <c r="A21" s="63">
        <v>12</v>
      </c>
      <c r="B21" s="9" t="s">
        <v>418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</row>
    <row r="22" spans="1:8" ht="13.5">
      <c r="A22" s="63">
        <v>13</v>
      </c>
      <c r="B22" s="9" t="s">
        <v>419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</row>
    <row r="23" spans="1:8" ht="13.5">
      <c r="A23" s="63">
        <v>14</v>
      </c>
      <c r="B23" s="9" t="s">
        <v>421</v>
      </c>
      <c r="C23" s="99">
        <f>H23</f>
        <v>11519</v>
      </c>
      <c r="D23" s="203">
        <v>0</v>
      </c>
      <c r="E23" s="203">
        <v>0</v>
      </c>
      <c r="F23" s="203">
        <v>0</v>
      </c>
      <c r="G23" s="203">
        <v>0</v>
      </c>
      <c r="H23" s="99">
        <v>11519</v>
      </c>
    </row>
    <row r="24" spans="1:8" ht="13.5">
      <c r="A24" s="63">
        <v>15</v>
      </c>
      <c r="B24" s="9" t="s">
        <v>423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99">
        <v>0</v>
      </c>
    </row>
    <row r="25" spans="1:8" ht="13.5">
      <c r="A25" s="63">
        <v>16</v>
      </c>
      <c r="B25" s="9" t="s">
        <v>139</v>
      </c>
      <c r="C25" s="99">
        <f>C19+C20+C23</f>
        <v>99986.25666999997</v>
      </c>
      <c r="D25" s="99">
        <f>D19+D20+D23</f>
        <v>62148</v>
      </c>
      <c r="E25" s="99">
        <f>E19+E20+E23</f>
        <v>125646.95779</v>
      </c>
      <c r="F25" s="99">
        <f>F19+F20+F23</f>
        <v>356512.65</v>
      </c>
      <c r="G25" s="203">
        <f>G19+G20+G23</f>
        <v>0</v>
      </c>
      <c r="H25" s="99">
        <f>SUM(C25:G25)</f>
        <v>644293.8644600001</v>
      </c>
    </row>
    <row r="26" spans="1:8" ht="27">
      <c r="A26" s="63">
        <v>17</v>
      </c>
      <c r="B26" s="9" t="s">
        <v>169</v>
      </c>
      <c r="C26" s="99">
        <v>256995.80399000004</v>
      </c>
      <c r="D26" s="99">
        <v>-44864.726849769715</v>
      </c>
      <c r="E26" s="99">
        <v>-82360.49033326756</v>
      </c>
      <c r="F26" s="99">
        <v>-217270.31131279035</v>
      </c>
      <c r="G26" s="99">
        <v>271791.3669919699</v>
      </c>
      <c r="H26" s="99">
        <v>184292.1961999999</v>
      </c>
    </row>
    <row r="27" spans="1:8" ht="27">
      <c r="A27" s="63">
        <v>18</v>
      </c>
      <c r="B27" s="9" t="s">
        <v>170</v>
      </c>
      <c r="C27" s="99">
        <v>256995.80399000004</v>
      </c>
      <c r="D27" s="99">
        <v>212131.07714023034</v>
      </c>
      <c r="E27" s="99">
        <v>129770.58680696278</v>
      </c>
      <c r="F27" s="99">
        <v>-87499.72450582757</v>
      </c>
      <c r="G27" s="99">
        <v>184291.6424861423</v>
      </c>
      <c r="H27" s="99">
        <v>695689.3859175078</v>
      </c>
    </row>
    <row r="28" ht="13.5">
      <c r="A28" s="4"/>
    </row>
  </sheetData>
  <sheetProtection/>
  <mergeCells count="1"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5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35.25390625" style="1" customWidth="1"/>
    <col min="3" max="5" width="10.75390625" style="1" customWidth="1"/>
    <col min="6" max="6" width="12.625" style="1" customWidth="1"/>
    <col min="7" max="7" width="12.125" style="1" customWidth="1"/>
    <col min="8" max="8" width="13.00390625" style="1" customWidth="1"/>
    <col min="9" max="10" width="10.875" style="1" customWidth="1"/>
    <col min="11" max="16384" width="9.00390625" style="1" customWidth="1"/>
  </cols>
  <sheetData>
    <row r="5" s="12" customFormat="1" ht="13.5">
      <c r="A5" s="12" t="s">
        <v>847</v>
      </c>
    </row>
    <row r="6" s="12" customFormat="1" ht="13.5">
      <c r="A6" s="12" t="s">
        <v>691</v>
      </c>
    </row>
    <row r="7" spans="1:8" s="13" customFormat="1" ht="13.5">
      <c r="A7" s="12"/>
      <c r="B7" s="12"/>
      <c r="C7" s="12"/>
      <c r="D7" s="12"/>
      <c r="E7" s="12"/>
      <c r="F7" s="12"/>
      <c r="G7" s="12"/>
      <c r="H7" s="12"/>
    </row>
    <row r="8" spans="1:8" s="5" customFormat="1" ht="40.5">
      <c r="A8" s="10" t="s">
        <v>400</v>
      </c>
      <c r="B8" s="10" t="s">
        <v>401</v>
      </c>
      <c r="C8" s="10" t="s">
        <v>168</v>
      </c>
      <c r="D8" s="10" t="s">
        <v>159</v>
      </c>
      <c r="E8" s="10" t="s">
        <v>160</v>
      </c>
      <c r="F8" s="10" t="s">
        <v>161</v>
      </c>
      <c r="G8" s="10" t="s">
        <v>379</v>
      </c>
      <c r="H8" s="10" t="s">
        <v>293</v>
      </c>
    </row>
    <row r="9" spans="1:8" ht="13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3.5">
      <c r="A10" s="9"/>
      <c r="B10" s="9" t="s">
        <v>144</v>
      </c>
      <c r="C10" s="99"/>
      <c r="D10" s="99"/>
      <c r="E10" s="99"/>
      <c r="F10" s="99"/>
      <c r="G10" s="99"/>
      <c r="H10" s="99"/>
    </row>
    <row r="11" spans="1:8" ht="13.5">
      <c r="A11" s="20">
        <v>1</v>
      </c>
      <c r="B11" s="9" t="s">
        <v>403</v>
      </c>
      <c r="C11" s="99">
        <v>66816</v>
      </c>
      <c r="D11" s="142">
        <v>0</v>
      </c>
      <c r="E11" s="142">
        <v>0</v>
      </c>
      <c r="F11" s="142">
        <v>0</v>
      </c>
      <c r="G11" s="142">
        <v>0</v>
      </c>
      <c r="H11" s="99">
        <v>66816</v>
      </c>
    </row>
    <row r="12" spans="1:8" ht="13.5">
      <c r="A12" s="20">
        <v>2</v>
      </c>
      <c r="B12" s="9" t="s">
        <v>404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</row>
    <row r="13" spans="1:8" ht="67.5">
      <c r="A13" s="20">
        <v>3</v>
      </c>
      <c r="B13" s="9" t="s">
        <v>28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</row>
    <row r="14" spans="1:8" ht="13.5">
      <c r="A14" s="20">
        <v>4</v>
      </c>
      <c r="B14" s="9" t="s">
        <v>405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</row>
    <row r="15" spans="1:8" ht="27">
      <c r="A15" s="20">
        <v>5</v>
      </c>
      <c r="B15" s="9" t="s">
        <v>406</v>
      </c>
      <c r="C15" s="99">
        <v>133460</v>
      </c>
      <c r="D15" s="99">
        <v>14959.855941683687</v>
      </c>
      <c r="E15" s="99">
        <v>162949</v>
      </c>
      <c r="F15" s="99">
        <v>195290</v>
      </c>
      <c r="G15" s="99">
        <v>343864</v>
      </c>
      <c r="H15" s="99">
        <v>850522.8559416838</v>
      </c>
    </row>
    <row r="16" spans="1:8" ht="27">
      <c r="A16" s="20">
        <v>6</v>
      </c>
      <c r="B16" s="9" t="s">
        <v>407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</row>
    <row r="17" spans="1:8" ht="27">
      <c r="A17" s="20">
        <v>7</v>
      </c>
      <c r="B17" s="9" t="s">
        <v>408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</row>
    <row r="18" spans="1:8" ht="13.5">
      <c r="A18" s="20">
        <v>8</v>
      </c>
      <c r="B18" s="9" t="s">
        <v>412</v>
      </c>
      <c r="C18" s="99">
        <v>157.9386599999998</v>
      </c>
      <c r="D18" s="99">
        <v>19239</v>
      </c>
      <c r="E18" s="142">
        <v>0</v>
      </c>
      <c r="F18" s="99">
        <v>5252</v>
      </c>
      <c r="G18" s="99">
        <v>4257</v>
      </c>
      <c r="H18" s="99">
        <v>28905.93866</v>
      </c>
    </row>
    <row r="19" spans="1:8" ht="13.5">
      <c r="A19" s="20">
        <v>9</v>
      </c>
      <c r="B19" s="9" t="s">
        <v>138</v>
      </c>
      <c r="C19" s="99">
        <v>200433.93865999999</v>
      </c>
      <c r="D19" s="99">
        <v>34198.85594168369</v>
      </c>
      <c r="E19" s="99">
        <v>162949.176055302</v>
      </c>
      <c r="F19" s="99">
        <v>200542</v>
      </c>
      <c r="G19" s="99">
        <v>348121</v>
      </c>
      <c r="H19" s="99">
        <v>946244.9706569856</v>
      </c>
    </row>
    <row r="20" spans="1:8" ht="13.5">
      <c r="A20" s="20"/>
      <c r="B20" s="9" t="s">
        <v>150</v>
      </c>
      <c r="C20" s="99"/>
      <c r="D20" s="142"/>
      <c r="E20" s="142"/>
      <c r="F20" s="99"/>
      <c r="G20" s="99"/>
      <c r="H20" s="142"/>
    </row>
    <row r="21" spans="1:8" ht="13.5">
      <c r="A21" s="20">
        <v>10</v>
      </c>
      <c r="B21" s="9" t="s">
        <v>405</v>
      </c>
      <c r="C21" s="99">
        <v>208865.96816</v>
      </c>
      <c r="D21" s="142">
        <v>0</v>
      </c>
      <c r="E21" s="142">
        <v>0</v>
      </c>
      <c r="F21" s="99">
        <v>367353</v>
      </c>
      <c r="G21" s="142">
        <v>0</v>
      </c>
      <c r="H21" s="99">
        <v>576219</v>
      </c>
    </row>
    <row r="22" spans="1:8" ht="13.5">
      <c r="A22" s="20">
        <v>11</v>
      </c>
      <c r="B22" s="9" t="s">
        <v>31</v>
      </c>
      <c r="C22" s="99">
        <v>80936</v>
      </c>
      <c r="D22" s="99">
        <v>11970</v>
      </c>
      <c r="E22" s="99">
        <v>87867</v>
      </c>
      <c r="F22" s="99">
        <v>23</v>
      </c>
      <c r="G22" s="99">
        <v>17</v>
      </c>
      <c r="H22" s="99">
        <v>180813</v>
      </c>
    </row>
    <row r="23" spans="1:8" ht="27">
      <c r="A23" s="20">
        <v>12</v>
      </c>
      <c r="B23" s="9" t="s">
        <v>418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</row>
    <row r="24" spans="1:8" ht="13.5">
      <c r="A24" s="20">
        <v>13</v>
      </c>
      <c r="B24" s="9" t="s">
        <v>419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</row>
    <row r="25" spans="1:8" ht="13.5">
      <c r="A25" s="20">
        <v>14</v>
      </c>
      <c r="B25" s="9" t="s">
        <v>421</v>
      </c>
      <c r="C25" s="99">
        <v>10332</v>
      </c>
      <c r="D25" s="142">
        <v>0</v>
      </c>
      <c r="E25" s="142">
        <v>0</v>
      </c>
      <c r="F25" s="142">
        <v>0</v>
      </c>
      <c r="G25" s="142">
        <v>0</v>
      </c>
      <c r="H25" s="99">
        <v>10332</v>
      </c>
    </row>
    <row r="26" spans="1:8" ht="13.5">
      <c r="A26" s="20">
        <v>15</v>
      </c>
      <c r="B26" s="9" t="s">
        <v>423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</row>
    <row r="27" spans="1:8" ht="13.5">
      <c r="A27" s="20">
        <v>16</v>
      </c>
      <c r="B27" s="9" t="s">
        <v>139</v>
      </c>
      <c r="C27" s="99">
        <v>300134</v>
      </c>
      <c r="D27" s="99">
        <v>11970</v>
      </c>
      <c r="E27" s="99">
        <v>87867</v>
      </c>
      <c r="F27" s="99">
        <v>367376</v>
      </c>
      <c r="G27" s="99">
        <v>17</v>
      </c>
      <c r="H27" s="99">
        <v>767364</v>
      </c>
    </row>
    <row r="28" spans="1:8" ht="27">
      <c r="A28" s="20">
        <v>17</v>
      </c>
      <c r="B28" s="9" t="s">
        <v>169</v>
      </c>
      <c r="C28" s="99">
        <v>-99700.06134000001</v>
      </c>
      <c r="D28" s="99">
        <v>22228.855941683687</v>
      </c>
      <c r="E28" s="99">
        <v>75082.176055302</v>
      </c>
      <c r="F28" s="99">
        <v>-166834</v>
      </c>
      <c r="G28" s="99">
        <v>348104</v>
      </c>
      <c r="H28" s="99">
        <v>178880.97065698565</v>
      </c>
    </row>
    <row r="29" spans="1:8" ht="27">
      <c r="A29" s="20">
        <v>18</v>
      </c>
      <c r="B29" s="9" t="s">
        <v>170</v>
      </c>
      <c r="C29" s="99">
        <v>-99700.06134000001</v>
      </c>
      <c r="D29" s="99">
        <v>-77471.20539831632</v>
      </c>
      <c r="E29" s="99">
        <v>-2389.029343014321</v>
      </c>
      <c r="F29" s="99">
        <v>-169223.02934301432</v>
      </c>
      <c r="G29" s="99">
        <v>178880.97065698568</v>
      </c>
      <c r="H29" s="99">
        <v>-169902.3547673593</v>
      </c>
    </row>
    <row r="30" ht="13.5">
      <c r="A30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27"/>
  <sheetViews>
    <sheetView zoomScalePageLayoutView="0" workbookViewId="0" topLeftCell="A2">
      <selection activeCell="B17" sqref="B17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16384" width="9.00390625" style="1" customWidth="1"/>
  </cols>
  <sheetData>
    <row r="2" s="12" customFormat="1" ht="13.5">
      <c r="A2" s="12" t="s">
        <v>794</v>
      </c>
    </row>
    <row r="3" s="12" customFormat="1" ht="13.5"/>
    <row r="4" spans="1:4" s="13" customFormat="1" ht="13.5">
      <c r="A4" s="12" t="s">
        <v>802</v>
      </c>
      <c r="B4" s="12"/>
      <c r="C4" s="12"/>
      <c r="D4" s="12"/>
    </row>
    <row r="5" spans="1:4" s="17" customFormat="1" ht="13.5">
      <c r="A5" s="12"/>
      <c r="B5" s="12"/>
      <c r="C5" s="12"/>
      <c r="D5" s="12"/>
    </row>
    <row r="6" spans="1:4" ht="13.5">
      <c r="A6" s="10" t="s">
        <v>400</v>
      </c>
      <c r="B6" s="10" t="s">
        <v>401</v>
      </c>
      <c r="C6" s="10" t="s">
        <v>667</v>
      </c>
      <c r="D6" s="10" t="s">
        <v>618</v>
      </c>
    </row>
    <row r="7" spans="1:4" ht="13.5">
      <c r="A7" s="20">
        <v>1</v>
      </c>
      <c r="B7" s="20">
        <v>2</v>
      </c>
      <c r="C7" s="20">
        <v>3</v>
      </c>
      <c r="D7" s="20">
        <v>4</v>
      </c>
    </row>
    <row r="8" spans="1:4" ht="13.5">
      <c r="A8" s="195">
        <v>1</v>
      </c>
      <c r="B8" s="143" t="s">
        <v>650</v>
      </c>
      <c r="C8" s="225">
        <v>135497.97168999998</v>
      </c>
      <c r="D8" s="225">
        <v>137643</v>
      </c>
    </row>
    <row r="9" spans="1:4" ht="13.5">
      <c r="A9" s="197" t="s">
        <v>204</v>
      </c>
      <c r="B9" s="101" t="s">
        <v>651</v>
      </c>
      <c r="C9" s="226">
        <v>125560</v>
      </c>
      <c r="D9" s="226">
        <v>125560</v>
      </c>
    </row>
    <row r="10" spans="1:4" ht="13.5">
      <c r="A10" s="197" t="s">
        <v>205</v>
      </c>
      <c r="B10" s="101" t="s">
        <v>652</v>
      </c>
      <c r="C10" s="226">
        <v>40.51219</v>
      </c>
      <c r="D10" s="226">
        <v>41</v>
      </c>
    </row>
    <row r="11" spans="1:4" ht="13.5">
      <c r="A11" s="197" t="s">
        <v>305</v>
      </c>
      <c r="B11" s="101" t="s">
        <v>653</v>
      </c>
      <c r="C11" s="226">
        <v>522.9772</v>
      </c>
      <c r="D11" s="226">
        <v>244</v>
      </c>
    </row>
    <row r="12" spans="1:4" ht="13.5">
      <c r="A12" s="197" t="s">
        <v>306</v>
      </c>
      <c r="B12" s="101" t="s">
        <v>654</v>
      </c>
      <c r="C12" s="226">
        <v>25764.77468</v>
      </c>
      <c r="D12" s="226">
        <v>11819</v>
      </c>
    </row>
    <row r="13" spans="1:4" ht="13.5">
      <c r="A13" s="197" t="s">
        <v>307</v>
      </c>
      <c r="B13" s="101" t="s">
        <v>655</v>
      </c>
      <c r="C13" s="227">
        <v>-24.58663</v>
      </c>
      <c r="D13" s="227">
        <v>-25</v>
      </c>
    </row>
    <row r="14" spans="1:4" ht="13.5">
      <c r="A14" s="197" t="s">
        <v>476</v>
      </c>
      <c r="B14" s="101" t="s">
        <v>656</v>
      </c>
      <c r="C14" s="226">
        <v>7.81248</v>
      </c>
      <c r="D14" s="226">
        <v>4</v>
      </c>
    </row>
    <row r="15" spans="1:4" ht="40.5">
      <c r="A15" s="197" t="s">
        <v>477</v>
      </c>
      <c r="B15" s="101" t="s">
        <v>803</v>
      </c>
      <c r="C15" s="227">
        <v>-16373.518230000001</v>
      </c>
      <c r="D15" s="227">
        <v>0</v>
      </c>
    </row>
    <row r="16" spans="1:4" ht="13.5">
      <c r="A16" s="197" t="s">
        <v>804</v>
      </c>
      <c r="B16" s="101" t="s">
        <v>657</v>
      </c>
      <c r="C16" s="226">
        <v>5228.56165</v>
      </c>
      <c r="D16" s="226"/>
    </row>
    <row r="17" spans="1:4" ht="40.5">
      <c r="A17" s="197" t="s">
        <v>805</v>
      </c>
      <c r="B17" s="101" t="s">
        <v>658</v>
      </c>
      <c r="C17" s="227">
        <v>-21602.07988</v>
      </c>
      <c r="D17" s="227">
        <v>0</v>
      </c>
    </row>
    <row r="18" spans="1:4" ht="13.5">
      <c r="A18" s="196" t="s">
        <v>627</v>
      </c>
      <c r="B18" s="143" t="s">
        <v>659</v>
      </c>
      <c r="C18" s="225">
        <v>29246.92565</v>
      </c>
      <c r="D18" s="225">
        <v>19422</v>
      </c>
    </row>
    <row r="19" spans="1:4" ht="13.5">
      <c r="A19" s="197" t="s">
        <v>206</v>
      </c>
      <c r="B19" s="101" t="s">
        <v>806</v>
      </c>
      <c r="C19" s="226">
        <v>23965.04107</v>
      </c>
      <c r="D19" s="227">
        <v>0</v>
      </c>
    </row>
    <row r="20" spans="1:4" ht="40.5">
      <c r="A20" s="197" t="s">
        <v>207</v>
      </c>
      <c r="B20" s="101" t="s">
        <v>660</v>
      </c>
      <c r="C20" s="226">
        <v>3075.39987</v>
      </c>
      <c r="D20" s="226">
        <v>3075</v>
      </c>
    </row>
    <row r="21" spans="1:4" ht="27">
      <c r="A21" s="197" t="s">
        <v>574</v>
      </c>
      <c r="B21" s="101" t="s">
        <v>661</v>
      </c>
      <c r="C21" s="226">
        <v>89.83712</v>
      </c>
      <c r="D21" s="226">
        <v>5</v>
      </c>
    </row>
    <row r="22" spans="1:4" ht="27">
      <c r="A22" s="197" t="s">
        <v>575</v>
      </c>
      <c r="B22" s="101" t="s">
        <v>662</v>
      </c>
      <c r="C22" s="226">
        <v>2116.64759</v>
      </c>
      <c r="D22" s="226">
        <v>2119</v>
      </c>
    </row>
    <row r="23" spans="1:4" ht="40.5">
      <c r="A23" s="197" t="s">
        <v>576</v>
      </c>
      <c r="B23" s="101" t="s">
        <v>663</v>
      </c>
      <c r="C23" s="227">
        <v>0</v>
      </c>
      <c r="D23" s="226">
        <v>14223</v>
      </c>
    </row>
    <row r="24" spans="1:4" ht="13.5">
      <c r="A24" s="197" t="s">
        <v>807</v>
      </c>
      <c r="B24" s="101" t="s">
        <v>657</v>
      </c>
      <c r="C24" s="227">
        <v>0</v>
      </c>
      <c r="D24" s="226">
        <v>39176</v>
      </c>
    </row>
    <row r="25" spans="1:4" ht="40.5">
      <c r="A25" s="197" t="s">
        <v>808</v>
      </c>
      <c r="B25" s="101" t="s">
        <v>658</v>
      </c>
      <c r="C25" s="227">
        <v>0</v>
      </c>
      <c r="D25" s="227">
        <v>-24953</v>
      </c>
    </row>
    <row r="26" spans="1:4" ht="13.5">
      <c r="A26" s="196" t="s">
        <v>628</v>
      </c>
      <c r="B26" s="143" t="s">
        <v>664</v>
      </c>
      <c r="C26" s="227">
        <v>0</v>
      </c>
      <c r="D26" s="227">
        <v>0</v>
      </c>
    </row>
    <row r="27" spans="1:4" ht="13.5">
      <c r="A27" s="101"/>
      <c r="B27" s="101" t="s">
        <v>171</v>
      </c>
      <c r="C27" s="226">
        <v>164744.89733999997</v>
      </c>
      <c r="D27" s="226">
        <v>157066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11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875" style="1" customWidth="1"/>
    <col min="2" max="2" width="38.25390625" style="1" customWidth="1"/>
    <col min="3" max="4" width="12.625" style="1" customWidth="1"/>
    <col min="5" max="16384" width="9.00390625" style="1" customWidth="1"/>
  </cols>
  <sheetData>
    <row r="2" s="12" customFormat="1" ht="13.5">
      <c r="A2" s="12" t="s">
        <v>795</v>
      </c>
    </row>
    <row r="3" s="12" customFormat="1" ht="13.5"/>
    <row r="4" spans="1:4" s="12" customFormat="1" ht="29.25" customHeight="1">
      <c r="A4" s="242" t="s">
        <v>822</v>
      </c>
      <c r="B4" s="242"/>
      <c r="C4" s="242"/>
      <c r="D4" s="242"/>
    </row>
    <row r="5" s="12" customFormat="1" ht="13.5"/>
    <row r="6" spans="1:4" s="13" customFormat="1" ht="13.5">
      <c r="A6" s="10" t="s">
        <v>400</v>
      </c>
      <c r="B6" s="10" t="s">
        <v>401</v>
      </c>
      <c r="C6" s="10" t="s">
        <v>667</v>
      </c>
      <c r="D6" s="10" t="s">
        <v>618</v>
      </c>
    </row>
    <row r="7" spans="1:4" s="5" customFormat="1" ht="13.5">
      <c r="A7" s="10">
        <v>1</v>
      </c>
      <c r="B7" s="10">
        <v>2</v>
      </c>
      <c r="C7" s="10">
        <v>3</v>
      </c>
      <c r="D7" s="10">
        <v>4</v>
      </c>
    </row>
    <row r="8" spans="1:4" ht="13.5">
      <c r="A8" s="9">
        <v>1</v>
      </c>
      <c r="B8" s="9" t="s">
        <v>377</v>
      </c>
      <c r="C8" s="101">
        <v>603</v>
      </c>
      <c r="D8" s="47">
        <v>56</v>
      </c>
    </row>
    <row r="9" spans="1:4" ht="13.5">
      <c r="A9" s="9">
        <v>2</v>
      </c>
      <c r="B9" s="9" t="s">
        <v>378</v>
      </c>
      <c r="C9" s="101">
        <v>32169</v>
      </c>
      <c r="D9" s="47">
        <v>8931</v>
      </c>
    </row>
    <row r="10" spans="1:4" ht="13.5">
      <c r="A10" s="9">
        <v>3</v>
      </c>
      <c r="B10" s="9" t="s">
        <v>379</v>
      </c>
      <c r="C10" s="47" t="s">
        <v>623</v>
      </c>
      <c r="D10" s="47" t="s">
        <v>623</v>
      </c>
    </row>
    <row r="11" spans="1:4" ht="13.5">
      <c r="A11" s="9">
        <v>4</v>
      </c>
      <c r="B11" s="9" t="s">
        <v>293</v>
      </c>
      <c r="C11" s="101">
        <v>32772</v>
      </c>
      <c r="D11" s="47">
        <v>8987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5" sqref="A5:E12"/>
    </sheetView>
  </sheetViews>
  <sheetFormatPr defaultColWidth="9.00390625" defaultRowHeight="13.5"/>
  <cols>
    <col min="1" max="1" width="5.875" style="1" customWidth="1"/>
    <col min="2" max="2" width="37.625" style="1" customWidth="1"/>
    <col min="3" max="3" width="12.625" style="1" customWidth="1"/>
    <col min="4" max="4" width="12.625" style="17" customWidth="1"/>
    <col min="5" max="5" width="12.00390625" style="17" customWidth="1"/>
    <col min="6" max="16384" width="9.00390625" style="1" customWidth="1"/>
  </cols>
  <sheetData>
    <row r="2" spans="1:5" s="12" customFormat="1" ht="13.5">
      <c r="A2" s="12" t="s">
        <v>796</v>
      </c>
      <c r="D2" s="41"/>
      <c r="E2" s="41"/>
    </row>
    <row r="3" spans="4:5" s="12" customFormat="1" ht="13.5">
      <c r="D3" s="41"/>
      <c r="E3" s="41"/>
    </row>
    <row r="4" spans="1:5" s="13" customFormat="1" ht="13.5">
      <c r="A4" s="10" t="s">
        <v>400</v>
      </c>
      <c r="B4" s="10" t="s">
        <v>401</v>
      </c>
      <c r="C4" s="10" t="s">
        <v>210</v>
      </c>
      <c r="D4" s="10" t="s">
        <v>667</v>
      </c>
      <c r="E4" s="10" t="s">
        <v>618</v>
      </c>
    </row>
    <row r="5" spans="1:5" s="5" customFormat="1" ht="13.5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3" customHeight="1">
      <c r="A6" s="63">
        <v>1</v>
      </c>
      <c r="B6" s="9" t="s">
        <v>172</v>
      </c>
      <c r="C6" s="9"/>
      <c r="D6" s="192">
        <v>0</v>
      </c>
      <c r="E6" s="192">
        <v>0</v>
      </c>
    </row>
    <row r="7" spans="1:5" ht="20.25" customHeight="1">
      <c r="A7" s="63">
        <v>2</v>
      </c>
      <c r="B7" s="9" t="s">
        <v>173</v>
      </c>
      <c r="C7" s="9"/>
      <c r="D7" s="190">
        <v>159</v>
      </c>
      <c r="E7" s="190">
        <v>24565.802079999998</v>
      </c>
    </row>
    <row r="8" spans="1:5" ht="19.5" customHeight="1">
      <c r="A8" s="63">
        <v>3</v>
      </c>
      <c r="B8" s="9" t="s">
        <v>582</v>
      </c>
      <c r="C8" s="9"/>
      <c r="D8" s="192">
        <v>0</v>
      </c>
      <c r="E8" s="192">
        <v>0</v>
      </c>
    </row>
    <row r="9" spans="1:5" ht="18" customHeight="1">
      <c r="A9" s="63">
        <v>4</v>
      </c>
      <c r="B9" s="9" t="s">
        <v>583</v>
      </c>
      <c r="C9" s="9"/>
      <c r="D9" s="192">
        <v>0</v>
      </c>
      <c r="E9" s="192">
        <v>0</v>
      </c>
    </row>
    <row r="10" spans="1:5" ht="13.5">
      <c r="A10" s="63">
        <v>5</v>
      </c>
      <c r="B10" s="9" t="s">
        <v>584</v>
      </c>
      <c r="C10" s="9"/>
      <c r="D10" s="190">
        <v>10</v>
      </c>
      <c r="E10" s="192">
        <v>0</v>
      </c>
    </row>
    <row r="11" spans="1:5" ht="27">
      <c r="A11" s="63">
        <v>6</v>
      </c>
      <c r="B11" s="9" t="s">
        <v>585</v>
      </c>
      <c r="C11" s="9"/>
      <c r="D11" s="191">
        <v>-1</v>
      </c>
      <c r="E11" s="192">
        <v>0</v>
      </c>
    </row>
    <row r="12" spans="1:5" ht="27">
      <c r="A12" s="63">
        <v>7</v>
      </c>
      <c r="B12" s="9" t="s">
        <v>586</v>
      </c>
      <c r="C12" s="9"/>
      <c r="D12" s="190">
        <f>D7+D10+D11</f>
        <v>168</v>
      </c>
      <c r="E12" s="190">
        <v>24565.802079999998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5:G17"/>
  <sheetViews>
    <sheetView zoomScalePageLayoutView="0" workbookViewId="0" topLeftCell="A1">
      <selection activeCell="A1" sqref="A1:IV3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2.75390625" style="1" customWidth="1"/>
    <col min="6" max="6" width="9.00390625" style="1" customWidth="1"/>
    <col min="7" max="7" width="12.75390625" style="1" customWidth="1"/>
    <col min="8" max="16384" width="9.00390625" style="1" customWidth="1"/>
  </cols>
  <sheetData>
    <row r="5" s="12" customFormat="1" ht="13.5">
      <c r="A5" s="12" t="s">
        <v>821</v>
      </c>
    </row>
    <row r="6" s="12" customFormat="1" ht="13.5"/>
    <row r="7" spans="1:7" s="13" customFormat="1" ht="13.5">
      <c r="A7" s="240" t="s">
        <v>400</v>
      </c>
      <c r="B7" s="240" t="s">
        <v>401</v>
      </c>
      <c r="C7" s="240" t="s">
        <v>210</v>
      </c>
      <c r="D7" s="240" t="s">
        <v>667</v>
      </c>
      <c r="E7" s="240"/>
      <c r="F7" s="240" t="s">
        <v>618</v>
      </c>
      <c r="G7" s="240"/>
    </row>
    <row r="8" spans="1:7" s="13" customFormat="1" ht="40.5">
      <c r="A8" s="240"/>
      <c r="B8" s="240"/>
      <c r="C8" s="240"/>
      <c r="D8" s="10" t="s">
        <v>587</v>
      </c>
      <c r="E8" s="10" t="s">
        <v>588</v>
      </c>
      <c r="F8" s="10" t="s">
        <v>587</v>
      </c>
      <c r="G8" s="10" t="s">
        <v>588</v>
      </c>
    </row>
    <row r="9" spans="1:7" s="5" customFormat="1" ht="13.5">
      <c r="A9" s="10">
        <v>1</v>
      </c>
      <c r="B9" s="10">
        <v>2</v>
      </c>
      <c r="C9" s="23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3.5">
      <c r="A10" s="9">
        <v>1</v>
      </c>
      <c r="B10" s="9" t="s">
        <v>404</v>
      </c>
      <c r="C10" s="185"/>
      <c r="D10" s="20" t="s">
        <v>623</v>
      </c>
      <c r="E10" s="20" t="s">
        <v>623</v>
      </c>
      <c r="F10" s="20" t="s">
        <v>623</v>
      </c>
      <c r="G10" s="20" t="s">
        <v>623</v>
      </c>
    </row>
    <row r="11" spans="1:7" ht="13.5">
      <c r="A11" s="63">
        <v>2</v>
      </c>
      <c r="B11" s="9" t="s">
        <v>407</v>
      </c>
      <c r="C11" s="185"/>
      <c r="D11" s="20" t="s">
        <v>623</v>
      </c>
      <c r="E11" s="20" t="s">
        <v>623</v>
      </c>
      <c r="F11" s="20" t="s">
        <v>623</v>
      </c>
      <c r="G11" s="20" t="s">
        <v>623</v>
      </c>
    </row>
    <row r="12" spans="1:7" ht="27">
      <c r="A12" s="63">
        <v>3</v>
      </c>
      <c r="B12" s="9" t="s">
        <v>408</v>
      </c>
      <c r="C12" s="185"/>
      <c r="D12" s="20" t="s">
        <v>623</v>
      </c>
      <c r="E12" s="20" t="s">
        <v>623</v>
      </c>
      <c r="F12" s="20" t="s">
        <v>623</v>
      </c>
      <c r="G12" s="20" t="s">
        <v>623</v>
      </c>
    </row>
    <row r="13" spans="1:7" ht="13.5">
      <c r="A13" s="63">
        <v>4</v>
      </c>
      <c r="B13" s="9" t="s">
        <v>409</v>
      </c>
      <c r="C13" s="185"/>
      <c r="D13" s="20" t="s">
        <v>623</v>
      </c>
      <c r="E13" s="20" t="s">
        <v>623</v>
      </c>
      <c r="F13" s="20" t="s">
        <v>623</v>
      </c>
      <c r="G13" s="20" t="s">
        <v>623</v>
      </c>
    </row>
    <row r="14" spans="1:7" ht="13.5">
      <c r="A14" s="63">
        <v>5</v>
      </c>
      <c r="B14" s="9" t="s">
        <v>30</v>
      </c>
      <c r="C14" s="185"/>
      <c r="D14" s="20" t="s">
        <v>623</v>
      </c>
      <c r="E14" s="20" t="s">
        <v>623</v>
      </c>
      <c r="F14" s="20" t="s">
        <v>623</v>
      </c>
      <c r="G14" s="20" t="s">
        <v>623</v>
      </c>
    </row>
    <row r="15" spans="1:7" ht="13.5">
      <c r="A15" s="63">
        <v>6</v>
      </c>
      <c r="B15" s="9" t="s">
        <v>293</v>
      </c>
      <c r="C15" s="185"/>
      <c r="D15" s="20" t="s">
        <v>623</v>
      </c>
      <c r="E15" s="20" t="s">
        <v>623</v>
      </c>
      <c r="F15" s="20" t="s">
        <v>623</v>
      </c>
      <c r="G15" s="20" t="s">
        <v>623</v>
      </c>
    </row>
    <row r="16" spans="1:7" ht="13.5">
      <c r="A16" s="12"/>
      <c r="B16" s="12"/>
      <c r="C16" s="12"/>
      <c r="D16" s="12"/>
      <c r="E16" s="12"/>
      <c r="F16" s="12"/>
      <c r="G16" s="12"/>
    </row>
    <row r="17" spans="1:7" ht="49.5" customHeight="1">
      <c r="A17" s="12"/>
      <c r="B17" s="242" t="s">
        <v>813</v>
      </c>
      <c r="C17" s="242"/>
      <c r="D17" s="242"/>
      <c r="E17" s="242"/>
      <c r="F17" s="242"/>
      <c r="G17" s="242"/>
    </row>
  </sheetData>
  <sheetProtection/>
  <mergeCells count="6">
    <mergeCell ref="F7:G7"/>
    <mergeCell ref="C7:C8"/>
    <mergeCell ref="B7:B8"/>
    <mergeCell ref="A7:A8"/>
    <mergeCell ref="D7:E7"/>
    <mergeCell ref="B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G17"/>
  <sheetViews>
    <sheetView zoomScalePageLayoutView="0" workbookViewId="0" topLeftCell="A2">
      <selection activeCell="F12" sqref="F12:F13"/>
    </sheetView>
  </sheetViews>
  <sheetFormatPr defaultColWidth="9.00390625" defaultRowHeight="13.5"/>
  <cols>
    <col min="1" max="1" width="5.875" style="1" customWidth="1"/>
    <col min="2" max="2" width="42.625" style="1" customWidth="1"/>
    <col min="3" max="3" width="12.25390625" style="1" customWidth="1"/>
    <col min="4" max="4" width="12.50390625" style="1" customWidth="1"/>
    <col min="5" max="6" width="13.125" style="1" customWidth="1"/>
    <col min="7" max="16384" width="9.00390625" style="1" customWidth="1"/>
  </cols>
  <sheetData>
    <row r="5" ht="13.5">
      <c r="A5" s="12" t="s">
        <v>823</v>
      </c>
    </row>
    <row r="7" spans="1:5" ht="42" customHeight="1">
      <c r="A7" s="249" t="s">
        <v>824</v>
      </c>
      <c r="B7" s="249"/>
      <c r="C7" s="249"/>
      <c r="D7" s="249"/>
      <c r="E7" s="249"/>
    </row>
    <row r="9" spans="1:6" ht="13.5">
      <c r="A9" s="240" t="s">
        <v>400</v>
      </c>
      <c r="B9" s="240" t="s">
        <v>401</v>
      </c>
      <c r="C9" s="240" t="s">
        <v>667</v>
      </c>
      <c r="D9" s="240"/>
      <c r="E9" s="240" t="s">
        <v>618</v>
      </c>
      <c r="F9" s="240"/>
    </row>
    <row r="10" spans="1:6" ht="27">
      <c r="A10" s="240"/>
      <c r="B10" s="240"/>
      <c r="C10" s="16" t="s">
        <v>47</v>
      </c>
      <c r="D10" s="16" t="s">
        <v>32</v>
      </c>
      <c r="E10" s="16" t="s">
        <v>47</v>
      </c>
      <c r="F10" s="16" t="s">
        <v>32</v>
      </c>
    </row>
    <row r="11" spans="1:6" s="17" customFormat="1" ht="13.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13.5">
      <c r="A12" s="16">
        <v>1</v>
      </c>
      <c r="B12" s="16" t="s">
        <v>406</v>
      </c>
      <c r="C12" s="97">
        <v>548469</v>
      </c>
      <c r="D12" s="97">
        <v>548469</v>
      </c>
      <c r="E12" s="97">
        <v>850523</v>
      </c>
      <c r="F12" s="97">
        <v>850523</v>
      </c>
    </row>
    <row r="13" spans="1:6" ht="13.5">
      <c r="A13" s="50">
        <v>2</v>
      </c>
      <c r="B13" s="50" t="s">
        <v>31</v>
      </c>
      <c r="C13" s="97">
        <v>277461</v>
      </c>
      <c r="D13" s="97">
        <v>277461</v>
      </c>
      <c r="E13" s="84">
        <v>180813</v>
      </c>
      <c r="F13" s="84">
        <v>180813</v>
      </c>
    </row>
    <row r="15" spans="2:7" ht="13.5">
      <c r="B15" s="228" t="s">
        <v>820</v>
      </c>
      <c r="C15" s="228"/>
      <c r="D15" s="228"/>
      <c r="E15" s="228"/>
      <c r="F15" s="228"/>
      <c r="G15" s="198"/>
    </row>
    <row r="16" spans="2:7" ht="13.5">
      <c r="B16" s="228" t="s">
        <v>818</v>
      </c>
      <c r="C16" s="228"/>
      <c r="D16" s="228"/>
      <c r="E16" s="228"/>
      <c r="F16" s="228"/>
      <c r="G16" s="198"/>
    </row>
    <row r="17" spans="2:7" ht="13.5">
      <c r="B17" s="228" t="s">
        <v>819</v>
      </c>
      <c r="C17" s="228"/>
      <c r="D17" s="228"/>
      <c r="E17" s="228"/>
      <c r="F17" s="228"/>
      <c r="G17" s="198"/>
    </row>
  </sheetData>
  <sheetProtection/>
  <mergeCells count="5">
    <mergeCell ref="A7:E7"/>
    <mergeCell ref="A9:A10"/>
    <mergeCell ref="B9:B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H28"/>
  <sheetViews>
    <sheetView zoomScalePageLayoutView="0" workbookViewId="0" topLeftCell="A1">
      <selection activeCell="A1" sqref="A1:IV3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125" style="1" customWidth="1"/>
    <col min="6" max="6" width="15.875" style="17" customWidth="1"/>
    <col min="7" max="7" width="11.875" style="1" customWidth="1"/>
    <col min="8" max="8" width="14.00390625" style="1" customWidth="1"/>
    <col min="9" max="16384" width="9.00390625" style="1" customWidth="1"/>
  </cols>
  <sheetData>
    <row r="5" spans="1:6" s="12" customFormat="1" ht="13.5">
      <c r="A5" s="12" t="s">
        <v>825</v>
      </c>
      <c r="F5" s="41"/>
    </row>
    <row r="6" s="12" customFormat="1" ht="13.5">
      <c r="F6" s="41"/>
    </row>
    <row r="7" spans="1:6" s="12" customFormat="1" ht="13.5">
      <c r="A7" s="12" t="s">
        <v>826</v>
      </c>
      <c r="F7" s="41"/>
    </row>
    <row r="8" s="12" customFormat="1" ht="13.5">
      <c r="F8" s="41"/>
    </row>
    <row r="9" spans="1:8" s="13" customFormat="1" ht="54">
      <c r="A9" s="10" t="s">
        <v>400</v>
      </c>
      <c r="B9" s="10" t="s">
        <v>401</v>
      </c>
      <c r="C9" s="10" t="s">
        <v>591</v>
      </c>
      <c r="D9" s="10" t="s">
        <v>592</v>
      </c>
      <c r="E9" s="10" t="s">
        <v>593</v>
      </c>
      <c r="F9" s="10" t="s">
        <v>594</v>
      </c>
      <c r="G9" s="10" t="s">
        <v>373</v>
      </c>
      <c r="H9" s="10" t="s">
        <v>595</v>
      </c>
    </row>
    <row r="10" spans="1:8" s="5" customFormat="1" ht="13.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13.5">
      <c r="A11" s="63">
        <v>1</v>
      </c>
      <c r="B11" s="9" t="s">
        <v>404</v>
      </c>
      <c r="C11" s="189" t="s">
        <v>623</v>
      </c>
      <c r="D11" s="189" t="s">
        <v>623</v>
      </c>
      <c r="E11" s="189" t="s">
        <v>623</v>
      </c>
      <c r="F11" s="189" t="s">
        <v>623</v>
      </c>
      <c r="G11" s="189" t="s">
        <v>623</v>
      </c>
      <c r="H11" s="189" t="s">
        <v>623</v>
      </c>
    </row>
    <row r="12" spans="1:8" ht="54">
      <c r="A12" s="63">
        <v>2</v>
      </c>
      <c r="B12" s="9" t="s">
        <v>28</v>
      </c>
      <c r="C12" s="189" t="s">
        <v>623</v>
      </c>
      <c r="D12" s="189" t="s">
        <v>623</v>
      </c>
      <c r="E12" s="189" t="s">
        <v>623</v>
      </c>
      <c r="F12" s="189" t="s">
        <v>623</v>
      </c>
      <c r="G12" s="189" t="s">
        <v>623</v>
      </c>
      <c r="H12" s="189" t="s">
        <v>623</v>
      </c>
    </row>
    <row r="13" spans="1:8" ht="13.5">
      <c r="A13" s="63">
        <v>3</v>
      </c>
      <c r="B13" s="9" t="s">
        <v>405</v>
      </c>
      <c r="C13" s="189" t="s">
        <v>623</v>
      </c>
      <c r="D13" s="189" t="s">
        <v>623</v>
      </c>
      <c r="E13" s="189" t="s">
        <v>623</v>
      </c>
      <c r="F13" s="189" t="s">
        <v>623</v>
      </c>
      <c r="G13" s="189" t="s">
        <v>623</v>
      </c>
      <c r="H13" s="189" t="s">
        <v>623</v>
      </c>
    </row>
    <row r="14" spans="1:8" ht="13.5">
      <c r="A14" s="63">
        <v>4</v>
      </c>
      <c r="B14" s="9" t="s">
        <v>406</v>
      </c>
      <c r="C14" s="189" t="s">
        <v>623</v>
      </c>
      <c r="D14" s="189" t="s">
        <v>623</v>
      </c>
      <c r="E14" s="189" t="s">
        <v>623</v>
      </c>
      <c r="F14" s="216">
        <v>68.10653</v>
      </c>
      <c r="G14" s="189" t="s">
        <v>623</v>
      </c>
      <c r="H14" s="189" t="s">
        <v>623</v>
      </c>
    </row>
    <row r="15" spans="1:8" ht="13.5">
      <c r="A15" s="63">
        <v>5</v>
      </c>
      <c r="B15" s="9" t="s">
        <v>589</v>
      </c>
      <c r="C15" s="189" t="s">
        <v>623</v>
      </c>
      <c r="D15" s="189" t="s">
        <v>623</v>
      </c>
      <c r="E15" s="189" t="s">
        <v>623</v>
      </c>
      <c r="F15" s="189" t="s">
        <v>623</v>
      </c>
      <c r="G15" s="189" t="s">
        <v>623</v>
      </c>
      <c r="H15" s="189" t="s">
        <v>623</v>
      </c>
    </row>
    <row r="16" spans="1:8" ht="13.5">
      <c r="A16" s="63">
        <v>6</v>
      </c>
      <c r="B16" s="9" t="s">
        <v>407</v>
      </c>
      <c r="C16" s="189" t="s">
        <v>623</v>
      </c>
      <c r="D16" s="189" t="s">
        <v>623</v>
      </c>
      <c r="E16" s="189" t="s">
        <v>623</v>
      </c>
      <c r="F16" s="189" t="s">
        <v>623</v>
      </c>
      <c r="G16" s="189" t="s">
        <v>623</v>
      </c>
      <c r="H16" s="189" t="s">
        <v>623</v>
      </c>
    </row>
    <row r="17" spans="1:8" ht="27">
      <c r="A17" s="63">
        <v>7</v>
      </c>
      <c r="B17" s="9" t="s">
        <v>408</v>
      </c>
      <c r="C17" s="189" t="s">
        <v>623</v>
      </c>
      <c r="D17" s="189" t="s">
        <v>623</v>
      </c>
      <c r="E17" s="189" t="s">
        <v>623</v>
      </c>
      <c r="F17" s="189" t="s">
        <v>623</v>
      </c>
      <c r="G17" s="189" t="s">
        <v>623</v>
      </c>
      <c r="H17" s="189" t="s">
        <v>623</v>
      </c>
    </row>
    <row r="18" spans="1:8" ht="13.5">
      <c r="A18" s="63">
        <v>8</v>
      </c>
      <c r="B18" s="9" t="s">
        <v>29</v>
      </c>
      <c r="C18" s="189" t="s">
        <v>623</v>
      </c>
      <c r="D18" s="189" t="s">
        <v>623</v>
      </c>
      <c r="E18" s="189" t="s">
        <v>623</v>
      </c>
      <c r="F18" s="189" t="s">
        <v>623</v>
      </c>
      <c r="G18" s="189" t="s">
        <v>623</v>
      </c>
      <c r="H18" s="189" t="s">
        <v>623</v>
      </c>
    </row>
    <row r="19" spans="1:8" ht="13.5">
      <c r="A19" s="63">
        <v>9</v>
      </c>
      <c r="B19" s="9" t="s">
        <v>413</v>
      </c>
      <c r="C19" s="189" t="s">
        <v>623</v>
      </c>
      <c r="D19" s="189" t="s">
        <v>623</v>
      </c>
      <c r="E19" s="189" t="s">
        <v>623</v>
      </c>
      <c r="F19" s="216" t="s">
        <v>623</v>
      </c>
      <c r="G19" s="189" t="s">
        <v>623</v>
      </c>
      <c r="H19" s="189" t="s">
        <v>623</v>
      </c>
    </row>
    <row r="20" spans="1:8" ht="27">
      <c r="A20" s="63">
        <v>10</v>
      </c>
      <c r="B20" s="9" t="s">
        <v>414</v>
      </c>
      <c r="C20" s="189" t="s">
        <v>623</v>
      </c>
      <c r="D20" s="189" t="s">
        <v>623</v>
      </c>
      <c r="E20" s="189" t="s">
        <v>623</v>
      </c>
      <c r="F20" s="189" t="s">
        <v>623</v>
      </c>
      <c r="G20" s="189" t="s">
        <v>623</v>
      </c>
      <c r="H20" s="189" t="s">
        <v>623</v>
      </c>
    </row>
    <row r="21" spans="1:8" ht="13.5">
      <c r="A21" s="63">
        <v>11</v>
      </c>
      <c r="B21" s="9" t="s">
        <v>417</v>
      </c>
      <c r="C21" s="189" t="s">
        <v>623</v>
      </c>
      <c r="D21" s="189" t="s">
        <v>623</v>
      </c>
      <c r="E21" s="189" t="s">
        <v>623</v>
      </c>
      <c r="F21" s="189" t="s">
        <v>623</v>
      </c>
      <c r="G21" s="189" t="s">
        <v>623</v>
      </c>
      <c r="H21" s="189" t="s">
        <v>623</v>
      </c>
    </row>
    <row r="22" spans="1:8" ht="13.5">
      <c r="A22" s="63">
        <v>12</v>
      </c>
      <c r="B22" s="9" t="s">
        <v>31</v>
      </c>
      <c r="C22" s="189" t="s">
        <v>623</v>
      </c>
      <c r="D22" s="189" t="s">
        <v>623</v>
      </c>
      <c r="E22" s="189" t="s">
        <v>623</v>
      </c>
      <c r="F22" s="189">
        <v>58</v>
      </c>
      <c r="G22" s="189" t="s">
        <v>623</v>
      </c>
      <c r="H22" s="189" t="s">
        <v>623</v>
      </c>
    </row>
    <row r="23" spans="1:8" ht="13.5">
      <c r="A23" s="63">
        <v>13</v>
      </c>
      <c r="B23" s="9" t="s">
        <v>418</v>
      </c>
      <c r="C23" s="189" t="s">
        <v>623</v>
      </c>
      <c r="D23" s="189" t="s">
        <v>623</v>
      </c>
      <c r="E23" s="189" t="s">
        <v>623</v>
      </c>
      <c r="F23" s="189" t="s">
        <v>623</v>
      </c>
      <c r="G23" s="189" t="s">
        <v>623</v>
      </c>
      <c r="H23" s="189" t="s">
        <v>623</v>
      </c>
    </row>
    <row r="24" spans="1:8" ht="13.5">
      <c r="A24" s="63">
        <v>14</v>
      </c>
      <c r="B24" s="9" t="s">
        <v>419</v>
      </c>
      <c r="C24" s="189" t="s">
        <v>623</v>
      </c>
      <c r="D24" s="189" t="s">
        <v>623</v>
      </c>
      <c r="E24" s="189" t="s">
        <v>623</v>
      </c>
      <c r="F24" s="189" t="s">
        <v>623</v>
      </c>
      <c r="G24" s="189" t="s">
        <v>623</v>
      </c>
      <c r="H24" s="189" t="s">
        <v>623</v>
      </c>
    </row>
    <row r="25" spans="1:8" ht="13.5">
      <c r="A25" s="63">
        <v>15</v>
      </c>
      <c r="B25" s="9" t="s">
        <v>420</v>
      </c>
      <c r="C25" s="189" t="s">
        <v>623</v>
      </c>
      <c r="D25" s="189" t="s">
        <v>623</v>
      </c>
      <c r="E25" s="189" t="s">
        <v>623</v>
      </c>
      <c r="F25" s="189" t="s">
        <v>623</v>
      </c>
      <c r="G25" s="189" t="s">
        <v>623</v>
      </c>
      <c r="H25" s="189" t="s">
        <v>623</v>
      </c>
    </row>
    <row r="26" spans="1:8" ht="13.5">
      <c r="A26" s="63">
        <v>16</v>
      </c>
      <c r="B26" s="9" t="s">
        <v>422</v>
      </c>
      <c r="C26" s="189" t="s">
        <v>623</v>
      </c>
      <c r="D26" s="189" t="s">
        <v>623</v>
      </c>
      <c r="E26" s="189" t="s">
        <v>623</v>
      </c>
      <c r="F26" s="189" t="s">
        <v>623</v>
      </c>
      <c r="G26" s="189" t="s">
        <v>623</v>
      </c>
      <c r="H26" s="189" t="s">
        <v>623</v>
      </c>
    </row>
    <row r="27" spans="1:8" ht="13.5">
      <c r="A27" s="63">
        <v>17</v>
      </c>
      <c r="B27" s="9" t="s">
        <v>423</v>
      </c>
      <c r="C27" s="189" t="s">
        <v>623</v>
      </c>
      <c r="D27" s="189" t="s">
        <v>623</v>
      </c>
      <c r="E27" s="189" t="s">
        <v>623</v>
      </c>
      <c r="F27" s="189" t="s">
        <v>623</v>
      </c>
      <c r="G27" s="189" t="s">
        <v>623</v>
      </c>
      <c r="H27" s="189" t="s">
        <v>623</v>
      </c>
    </row>
    <row r="28" spans="1:8" ht="40.5">
      <c r="A28" s="63">
        <v>18</v>
      </c>
      <c r="B28" s="9" t="s">
        <v>590</v>
      </c>
      <c r="C28" s="189" t="s">
        <v>623</v>
      </c>
      <c r="D28" s="189" t="s">
        <v>623</v>
      </c>
      <c r="E28" s="189" t="s">
        <v>623</v>
      </c>
      <c r="F28" s="189" t="s">
        <v>623</v>
      </c>
      <c r="G28" s="189" t="s">
        <v>623</v>
      </c>
      <c r="H28" s="189" t="s">
        <v>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5:H27"/>
  <sheetViews>
    <sheetView zoomScalePageLayoutView="0" workbookViewId="0" topLeftCell="A1">
      <selection activeCell="A8" sqref="A8:H8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75390625" style="1" customWidth="1"/>
    <col min="6" max="6" width="16.75390625" style="187" customWidth="1"/>
    <col min="7" max="7" width="13.625" style="1" customWidth="1"/>
    <col min="8" max="8" width="13.875" style="1" customWidth="1"/>
    <col min="9" max="16384" width="9.00390625" style="1" customWidth="1"/>
  </cols>
  <sheetData>
    <row r="5" spans="1:6" s="12" customFormat="1" ht="13.5">
      <c r="A5" s="12" t="s">
        <v>827</v>
      </c>
      <c r="F5" s="70"/>
    </row>
    <row r="6" s="12" customFormat="1" ht="13.5">
      <c r="F6" s="70"/>
    </row>
    <row r="7" spans="1:8" s="13" customFormat="1" ht="54">
      <c r="A7" s="10" t="s">
        <v>400</v>
      </c>
      <c r="B7" s="10" t="s">
        <v>401</v>
      </c>
      <c r="C7" s="10" t="s">
        <v>600</v>
      </c>
      <c r="D7" s="10" t="s">
        <v>592</v>
      </c>
      <c r="E7" s="10" t="s">
        <v>593</v>
      </c>
      <c r="F7" s="10" t="s">
        <v>594</v>
      </c>
      <c r="G7" s="10" t="s">
        <v>373</v>
      </c>
      <c r="H7" s="10" t="s">
        <v>595</v>
      </c>
    </row>
    <row r="8" spans="1:8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3.5">
      <c r="A9" s="20">
        <v>1</v>
      </c>
      <c r="B9" s="9" t="s">
        <v>186</v>
      </c>
      <c r="C9" s="98" t="s">
        <v>623</v>
      </c>
      <c r="D9" s="98" t="s">
        <v>623</v>
      </c>
      <c r="E9" s="98" t="s">
        <v>623</v>
      </c>
      <c r="F9" s="98">
        <v>9</v>
      </c>
      <c r="G9" s="98" t="s">
        <v>623</v>
      </c>
      <c r="H9" s="98" t="s">
        <v>623</v>
      </c>
    </row>
    <row r="10" spans="1:8" ht="13.5">
      <c r="A10" s="20">
        <v>2</v>
      </c>
      <c r="B10" s="9" t="s">
        <v>187</v>
      </c>
      <c r="C10" s="98" t="s">
        <v>623</v>
      </c>
      <c r="D10" s="98" t="s">
        <v>623</v>
      </c>
      <c r="E10" s="98" t="s">
        <v>623</v>
      </c>
      <c r="F10" s="98">
        <v>4</v>
      </c>
      <c r="G10" s="98" t="s">
        <v>623</v>
      </c>
      <c r="H10" s="98" t="s">
        <v>623</v>
      </c>
    </row>
    <row r="11" spans="1:8" ht="13.5">
      <c r="A11" s="20">
        <v>3</v>
      </c>
      <c r="B11" s="9" t="s">
        <v>195</v>
      </c>
      <c r="C11" s="98" t="s">
        <v>623</v>
      </c>
      <c r="D11" s="98" t="s">
        <v>623</v>
      </c>
      <c r="E11" s="98" t="s">
        <v>623</v>
      </c>
      <c r="F11" s="98" t="s">
        <v>623</v>
      </c>
      <c r="G11" s="98" t="s">
        <v>623</v>
      </c>
      <c r="H11" s="98" t="s">
        <v>623</v>
      </c>
    </row>
    <row r="12" spans="1:8" ht="13.5">
      <c r="A12" s="20">
        <v>4</v>
      </c>
      <c r="B12" s="9" t="s">
        <v>478</v>
      </c>
      <c r="C12" s="98" t="s">
        <v>623</v>
      </c>
      <c r="D12" s="98" t="s">
        <v>623</v>
      </c>
      <c r="E12" s="98" t="s">
        <v>623</v>
      </c>
      <c r="F12" s="98" t="s">
        <v>623</v>
      </c>
      <c r="G12" s="98" t="s">
        <v>623</v>
      </c>
      <c r="H12" s="98" t="s">
        <v>623</v>
      </c>
    </row>
    <row r="13" spans="1:8" ht="26.25" customHeight="1">
      <c r="A13" s="20">
        <v>5</v>
      </c>
      <c r="B13" s="9" t="s">
        <v>190</v>
      </c>
      <c r="C13" s="98" t="s">
        <v>623</v>
      </c>
      <c r="D13" s="98" t="s">
        <v>623</v>
      </c>
      <c r="E13" s="98" t="s">
        <v>623</v>
      </c>
      <c r="F13" s="98" t="s">
        <v>623</v>
      </c>
      <c r="G13" s="98" t="s">
        <v>623</v>
      </c>
      <c r="H13" s="98" t="s">
        <v>623</v>
      </c>
    </row>
    <row r="14" spans="1:8" ht="57" customHeight="1">
      <c r="A14" s="20">
        <v>6</v>
      </c>
      <c r="B14" s="9" t="s">
        <v>596</v>
      </c>
      <c r="C14" s="98" t="s">
        <v>623</v>
      </c>
      <c r="D14" s="98" t="s">
        <v>623</v>
      </c>
      <c r="E14" s="98" t="s">
        <v>623</v>
      </c>
      <c r="F14" s="98" t="s">
        <v>623</v>
      </c>
      <c r="G14" s="98" t="s">
        <v>623</v>
      </c>
      <c r="H14" s="98" t="s">
        <v>623</v>
      </c>
    </row>
    <row r="15" spans="1:8" ht="13.5">
      <c r="A15" s="20">
        <v>7</v>
      </c>
      <c r="B15" s="9" t="s">
        <v>192</v>
      </c>
      <c r="C15" s="98" t="s">
        <v>623</v>
      </c>
      <c r="D15" s="98" t="s">
        <v>623</v>
      </c>
      <c r="E15" s="98" t="s">
        <v>623</v>
      </c>
      <c r="F15" s="98" t="s">
        <v>623</v>
      </c>
      <c r="G15" s="98" t="s">
        <v>623</v>
      </c>
      <c r="H15" s="98" t="s">
        <v>623</v>
      </c>
    </row>
    <row r="16" spans="1:8" ht="19.5" customHeight="1">
      <c r="A16" s="20">
        <v>8</v>
      </c>
      <c r="B16" s="9" t="s">
        <v>194</v>
      </c>
      <c r="C16" s="98" t="s">
        <v>623</v>
      </c>
      <c r="D16" s="98" t="s">
        <v>623</v>
      </c>
      <c r="E16" s="98" t="s">
        <v>623</v>
      </c>
      <c r="F16" s="98" t="s">
        <v>623</v>
      </c>
      <c r="G16" s="98" t="s">
        <v>623</v>
      </c>
      <c r="H16" s="98" t="s">
        <v>623</v>
      </c>
    </row>
    <row r="17" spans="1:8" ht="13.5">
      <c r="A17" s="20">
        <v>9</v>
      </c>
      <c r="B17" s="9" t="s">
        <v>188</v>
      </c>
      <c r="C17" s="98" t="s">
        <v>623</v>
      </c>
      <c r="D17" s="98" t="s">
        <v>623</v>
      </c>
      <c r="E17" s="98" t="s">
        <v>623</v>
      </c>
      <c r="F17" s="98" t="s">
        <v>623</v>
      </c>
      <c r="G17" s="98" t="s">
        <v>623</v>
      </c>
      <c r="H17" s="98" t="s">
        <v>623</v>
      </c>
    </row>
    <row r="18" spans="1:8" ht="13.5">
      <c r="A18" s="20">
        <v>10</v>
      </c>
      <c r="B18" s="9" t="s">
        <v>189</v>
      </c>
      <c r="C18" s="98" t="s">
        <v>623</v>
      </c>
      <c r="D18" s="98" t="s">
        <v>623</v>
      </c>
      <c r="E18" s="98" t="s">
        <v>623</v>
      </c>
      <c r="F18" s="98" t="s">
        <v>623</v>
      </c>
      <c r="G18" s="98" t="s">
        <v>623</v>
      </c>
      <c r="H18" s="98" t="s">
        <v>623</v>
      </c>
    </row>
    <row r="19" spans="1:8" ht="54">
      <c r="A19" s="20">
        <v>11</v>
      </c>
      <c r="B19" s="9" t="s">
        <v>597</v>
      </c>
      <c r="C19" s="98" t="s">
        <v>623</v>
      </c>
      <c r="D19" s="98" t="s">
        <v>623</v>
      </c>
      <c r="E19" s="98" t="s">
        <v>623</v>
      </c>
      <c r="F19" s="98" t="s">
        <v>623</v>
      </c>
      <c r="G19" s="98" t="s">
        <v>623</v>
      </c>
      <c r="H19" s="98" t="s">
        <v>623</v>
      </c>
    </row>
    <row r="20" spans="1:8" ht="54">
      <c r="A20" s="20">
        <v>12</v>
      </c>
      <c r="B20" s="9" t="s">
        <v>598</v>
      </c>
      <c r="C20" s="98" t="s">
        <v>623</v>
      </c>
      <c r="D20" s="98" t="s">
        <v>623</v>
      </c>
      <c r="E20" s="98" t="s">
        <v>623</v>
      </c>
      <c r="F20" s="98" t="s">
        <v>623</v>
      </c>
      <c r="G20" s="98" t="s">
        <v>623</v>
      </c>
      <c r="H20" s="98" t="s">
        <v>623</v>
      </c>
    </row>
    <row r="21" spans="1:8" ht="27">
      <c r="A21" s="20">
        <v>13</v>
      </c>
      <c r="B21" s="9" t="s">
        <v>196</v>
      </c>
      <c r="C21" s="98" t="s">
        <v>623</v>
      </c>
      <c r="D21" s="98" t="s">
        <v>623</v>
      </c>
      <c r="E21" s="98" t="s">
        <v>623</v>
      </c>
      <c r="F21" s="98" t="s">
        <v>623</v>
      </c>
      <c r="G21" s="98" t="s">
        <v>623</v>
      </c>
      <c r="H21" s="98" t="s">
        <v>623</v>
      </c>
    </row>
    <row r="22" spans="1:8" ht="27">
      <c r="A22" s="20">
        <v>14</v>
      </c>
      <c r="B22" s="9" t="s">
        <v>198</v>
      </c>
      <c r="C22" s="98" t="s">
        <v>623</v>
      </c>
      <c r="D22" s="98" t="s">
        <v>623</v>
      </c>
      <c r="E22" s="98" t="s">
        <v>623</v>
      </c>
      <c r="F22" s="98" t="s">
        <v>623</v>
      </c>
      <c r="G22" s="98" t="s">
        <v>623</v>
      </c>
      <c r="H22" s="98" t="s">
        <v>623</v>
      </c>
    </row>
    <row r="23" spans="1:8" ht="13.5">
      <c r="A23" s="20">
        <v>15</v>
      </c>
      <c r="B23" s="9" t="s">
        <v>420</v>
      </c>
      <c r="C23" s="98" t="s">
        <v>623</v>
      </c>
      <c r="D23" s="98" t="s">
        <v>623</v>
      </c>
      <c r="E23" s="98" t="s">
        <v>623</v>
      </c>
      <c r="F23" s="98" t="s">
        <v>623</v>
      </c>
      <c r="G23" s="98" t="s">
        <v>623</v>
      </c>
      <c r="H23" s="98" t="s">
        <v>623</v>
      </c>
    </row>
    <row r="24" spans="1:8" ht="13.5">
      <c r="A24" s="20">
        <v>16</v>
      </c>
      <c r="B24" s="9" t="s">
        <v>199</v>
      </c>
      <c r="C24" s="98" t="s">
        <v>623</v>
      </c>
      <c r="D24" s="98" t="s">
        <v>623</v>
      </c>
      <c r="E24" s="98" t="s">
        <v>623</v>
      </c>
      <c r="F24" s="98" t="s">
        <v>623</v>
      </c>
      <c r="G24" s="98" t="s">
        <v>623</v>
      </c>
      <c r="H24" s="98" t="s">
        <v>623</v>
      </c>
    </row>
    <row r="25" spans="1:8" ht="27">
      <c r="A25" s="20">
        <v>17</v>
      </c>
      <c r="B25" s="9" t="s">
        <v>599</v>
      </c>
      <c r="C25" s="98" t="s">
        <v>623</v>
      </c>
      <c r="D25" s="98" t="s">
        <v>623</v>
      </c>
      <c r="E25" s="98" t="s">
        <v>623</v>
      </c>
      <c r="F25" s="98" t="s">
        <v>623</v>
      </c>
      <c r="G25" s="98" t="s">
        <v>623</v>
      </c>
      <c r="H25" s="98" t="s">
        <v>623</v>
      </c>
    </row>
    <row r="26" spans="1:8" ht="18.75" customHeight="1">
      <c r="A26" s="20">
        <v>18</v>
      </c>
      <c r="B26" s="9" t="s">
        <v>200</v>
      </c>
      <c r="C26" s="98" t="s">
        <v>623</v>
      </c>
      <c r="D26" s="98" t="s">
        <v>623</v>
      </c>
      <c r="E26" s="98" t="s">
        <v>623</v>
      </c>
      <c r="F26" s="98" t="s">
        <v>623</v>
      </c>
      <c r="G26" s="98" t="s">
        <v>623</v>
      </c>
      <c r="H26" s="98" t="s">
        <v>623</v>
      </c>
    </row>
    <row r="27" spans="1:8" ht="13.5">
      <c r="A27" s="20">
        <v>19</v>
      </c>
      <c r="B27" s="9" t="s">
        <v>374</v>
      </c>
      <c r="C27" s="98" t="s">
        <v>623</v>
      </c>
      <c r="D27" s="98" t="s">
        <v>623</v>
      </c>
      <c r="E27" s="98" t="s">
        <v>623</v>
      </c>
      <c r="F27" s="98" t="s">
        <v>623</v>
      </c>
      <c r="G27" s="98" t="s">
        <v>623</v>
      </c>
      <c r="H27" s="98" t="s">
        <v>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F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2" customWidth="1"/>
    <col min="2" max="2" width="30.875" style="1" customWidth="1"/>
    <col min="3" max="3" width="9.625" style="1" customWidth="1"/>
    <col min="4" max="4" width="12.125" style="1" customWidth="1"/>
    <col min="5" max="5" width="11.125" style="1" customWidth="1"/>
    <col min="6" max="6" width="8.625" style="1" customWidth="1"/>
    <col min="7" max="7" width="8.25390625" style="1" customWidth="1"/>
    <col min="8" max="16384" width="9.00390625" style="1" customWidth="1"/>
  </cols>
  <sheetData>
    <row r="2" s="12" customFormat="1" ht="13.5">
      <c r="A2" s="22" t="s">
        <v>715</v>
      </c>
    </row>
    <row r="4" spans="1:6" ht="54">
      <c r="A4" s="19" t="s">
        <v>400</v>
      </c>
      <c r="B4" s="10" t="s">
        <v>401</v>
      </c>
      <c r="C4" s="10" t="s">
        <v>520</v>
      </c>
      <c r="D4" s="10" t="s">
        <v>521</v>
      </c>
      <c r="E4" s="10" t="s">
        <v>522</v>
      </c>
      <c r="F4" s="10" t="s">
        <v>293</v>
      </c>
    </row>
    <row r="5" spans="1:6" ht="13.5">
      <c r="A5" s="1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13.5">
      <c r="A6" s="11">
        <v>1</v>
      </c>
      <c r="B6" s="11" t="s">
        <v>703</v>
      </c>
      <c r="C6" s="104">
        <v>0</v>
      </c>
      <c r="D6" s="104">
        <v>0</v>
      </c>
      <c r="E6" s="106">
        <v>8460</v>
      </c>
      <c r="F6" s="106">
        <v>8460</v>
      </c>
    </row>
    <row r="7" spans="1:6" ht="13.5">
      <c r="A7" s="11" t="s">
        <v>204</v>
      </c>
      <c r="B7" s="11" t="s">
        <v>523</v>
      </c>
      <c r="C7" s="104">
        <v>0</v>
      </c>
      <c r="D7" s="104">
        <v>0</v>
      </c>
      <c r="E7" s="106">
        <v>8460</v>
      </c>
      <c r="F7" s="106">
        <v>8460</v>
      </c>
    </row>
    <row r="8" spans="1:6" ht="13.5">
      <c r="A8" s="11" t="s">
        <v>205</v>
      </c>
      <c r="B8" s="11" t="s">
        <v>524</v>
      </c>
      <c r="C8" s="104">
        <v>0</v>
      </c>
      <c r="D8" s="104">
        <v>0</v>
      </c>
      <c r="E8" s="104">
        <v>0</v>
      </c>
      <c r="F8" s="104">
        <v>0</v>
      </c>
    </row>
    <row r="9" spans="1:6" ht="13.5">
      <c r="A9" s="11" t="s">
        <v>305</v>
      </c>
      <c r="B9" s="11" t="s">
        <v>525</v>
      </c>
      <c r="C9" s="104">
        <v>0</v>
      </c>
      <c r="D9" s="104">
        <v>0</v>
      </c>
      <c r="E9" s="104">
        <v>0</v>
      </c>
      <c r="F9" s="104">
        <v>0</v>
      </c>
    </row>
    <row r="10" spans="1:6" ht="13.5">
      <c r="A10" s="11" t="s">
        <v>306</v>
      </c>
      <c r="B10" s="11" t="s">
        <v>526</v>
      </c>
      <c r="C10" s="104">
        <v>0</v>
      </c>
      <c r="D10" s="104">
        <v>0</v>
      </c>
      <c r="E10" s="104">
        <v>0</v>
      </c>
      <c r="F10" s="104">
        <v>0</v>
      </c>
    </row>
    <row r="11" spans="1:6" ht="13.5">
      <c r="A11" s="11" t="s">
        <v>307</v>
      </c>
      <c r="B11" s="11" t="s">
        <v>527</v>
      </c>
      <c r="C11" s="104">
        <v>0</v>
      </c>
      <c r="D11" s="104">
        <v>0</v>
      </c>
      <c r="E11" s="104">
        <v>0</v>
      </c>
      <c r="F11" s="104">
        <v>0</v>
      </c>
    </row>
    <row r="12" spans="1:6" ht="40.5">
      <c r="A12" s="11">
        <v>2</v>
      </c>
      <c r="B12" s="11" t="s">
        <v>702</v>
      </c>
      <c r="C12" s="104">
        <v>0</v>
      </c>
      <c r="D12" s="104">
        <v>0</v>
      </c>
      <c r="E12" s="104">
        <v>0</v>
      </c>
      <c r="F12" s="104">
        <v>0</v>
      </c>
    </row>
    <row r="13" spans="1:6" ht="27">
      <c r="A13" s="11">
        <v>3</v>
      </c>
      <c r="B13" s="11" t="s">
        <v>528</v>
      </c>
      <c r="C13" s="104">
        <v>0</v>
      </c>
      <c r="D13" s="104">
        <v>0</v>
      </c>
      <c r="E13" s="104">
        <v>0</v>
      </c>
      <c r="F13" s="104">
        <v>0</v>
      </c>
    </row>
    <row r="14" spans="1:6" ht="27">
      <c r="A14" s="11">
        <v>4</v>
      </c>
      <c r="B14" s="11" t="s">
        <v>529</v>
      </c>
      <c r="C14" s="104">
        <v>0</v>
      </c>
      <c r="D14" s="104">
        <v>0</v>
      </c>
      <c r="E14" s="104">
        <v>0</v>
      </c>
      <c r="F14" s="104">
        <v>0</v>
      </c>
    </row>
    <row r="15" spans="1:6" ht="27">
      <c r="A15" s="11" t="s">
        <v>177</v>
      </c>
      <c r="B15" s="11" t="s">
        <v>308</v>
      </c>
      <c r="C15" s="104">
        <v>0</v>
      </c>
      <c r="D15" s="104">
        <v>0</v>
      </c>
      <c r="E15" s="104">
        <v>0</v>
      </c>
      <c r="F15" s="104">
        <v>0</v>
      </c>
    </row>
    <row r="16" spans="1:6" ht="27">
      <c r="A16" s="11" t="s">
        <v>178</v>
      </c>
      <c r="B16" s="11" t="s">
        <v>309</v>
      </c>
      <c r="C16" s="104">
        <v>0</v>
      </c>
      <c r="D16" s="104">
        <v>0</v>
      </c>
      <c r="E16" s="104">
        <v>0</v>
      </c>
      <c r="F16" s="104">
        <v>0</v>
      </c>
    </row>
    <row r="17" spans="1:6" ht="27">
      <c r="A17" s="11" t="s">
        <v>506</v>
      </c>
      <c r="B17" s="11" t="s">
        <v>310</v>
      </c>
      <c r="C17" s="104">
        <v>0</v>
      </c>
      <c r="D17" s="104">
        <v>0</v>
      </c>
      <c r="E17" s="104">
        <v>0</v>
      </c>
      <c r="F17" s="104">
        <v>0</v>
      </c>
    </row>
    <row r="18" spans="1:6" ht="27">
      <c r="A18" s="11" t="s">
        <v>507</v>
      </c>
      <c r="B18" s="11" t="s">
        <v>311</v>
      </c>
      <c r="C18" s="104">
        <v>0</v>
      </c>
      <c r="D18" s="104">
        <v>0</v>
      </c>
      <c r="E18" s="104">
        <v>0</v>
      </c>
      <c r="F18" s="104">
        <v>0</v>
      </c>
    </row>
    <row r="19" spans="1:6" ht="27">
      <c r="A19" s="11" t="s">
        <v>508</v>
      </c>
      <c r="B19" s="11" t="s">
        <v>312</v>
      </c>
      <c r="C19" s="104">
        <v>0</v>
      </c>
      <c r="D19" s="104">
        <v>0</v>
      </c>
      <c r="E19" s="104">
        <v>0</v>
      </c>
      <c r="F19" s="104">
        <v>0</v>
      </c>
    </row>
    <row r="20" spans="1:6" ht="13.5">
      <c r="A20" s="11">
        <v>5</v>
      </c>
      <c r="B20" s="11" t="s">
        <v>530</v>
      </c>
      <c r="C20" s="104">
        <v>0</v>
      </c>
      <c r="D20" s="104">
        <v>0</v>
      </c>
      <c r="E20" s="104">
        <v>0</v>
      </c>
      <c r="F20" s="104">
        <v>0</v>
      </c>
    </row>
    <row r="21" spans="1:6" ht="27">
      <c r="A21" s="11">
        <v>6</v>
      </c>
      <c r="B21" s="11" t="s">
        <v>516</v>
      </c>
      <c r="C21" s="104">
        <v>0</v>
      </c>
      <c r="D21" s="104">
        <v>0</v>
      </c>
      <c r="E21" s="106">
        <v>-85</v>
      </c>
      <c r="F21" s="106">
        <v>-85</v>
      </c>
    </row>
    <row r="22" spans="1:6" ht="27">
      <c r="A22" s="11">
        <v>7</v>
      </c>
      <c r="B22" s="11" t="s">
        <v>531</v>
      </c>
      <c r="C22" s="104">
        <v>0</v>
      </c>
      <c r="D22" s="104">
        <v>0</v>
      </c>
      <c r="E22" s="106">
        <v>8375</v>
      </c>
      <c r="F22" s="106">
        <v>8375</v>
      </c>
    </row>
    <row r="24" spans="2:6" ht="27" customHeight="1">
      <c r="B24" s="239" t="s">
        <v>704</v>
      </c>
      <c r="C24" s="239"/>
      <c r="D24" s="239"/>
      <c r="E24" s="239"/>
      <c r="F24" s="239"/>
    </row>
  </sheetData>
  <sheetProtection/>
  <mergeCells count="1">
    <mergeCell ref="B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5:H10"/>
  <sheetViews>
    <sheetView zoomScalePageLayoutView="0" workbookViewId="0" topLeftCell="A1">
      <selection activeCell="A1" sqref="A1:IV3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25390625" style="1" customWidth="1"/>
    <col min="6" max="6" width="15.75390625" style="1" customWidth="1"/>
    <col min="7" max="7" width="12.75390625" style="1" customWidth="1"/>
    <col min="8" max="8" width="11.50390625" style="1" customWidth="1"/>
    <col min="9" max="16384" width="9.00390625" style="1" customWidth="1"/>
  </cols>
  <sheetData>
    <row r="5" s="12" customFormat="1" ht="13.5">
      <c r="A5" s="12" t="s">
        <v>849</v>
      </c>
    </row>
    <row r="6" s="12" customFormat="1" ht="13.5"/>
    <row r="7" spans="1:8" s="13" customFormat="1" ht="54">
      <c r="A7" s="10" t="s">
        <v>400</v>
      </c>
      <c r="B7" s="10" t="s">
        <v>401</v>
      </c>
      <c r="C7" s="10" t="s">
        <v>600</v>
      </c>
      <c r="D7" s="10" t="s">
        <v>592</v>
      </c>
      <c r="E7" s="10" t="s">
        <v>593</v>
      </c>
      <c r="F7" s="10" t="s">
        <v>594</v>
      </c>
      <c r="G7" s="10" t="s">
        <v>373</v>
      </c>
      <c r="H7" s="10" t="s">
        <v>595</v>
      </c>
    </row>
    <row r="8" spans="1:8" s="17" customFormat="1" ht="13.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27">
      <c r="A9" s="63">
        <v>1</v>
      </c>
      <c r="B9" s="9" t="s">
        <v>602</v>
      </c>
      <c r="C9" s="98" t="s">
        <v>623</v>
      </c>
      <c r="D9" s="98" t="s">
        <v>623</v>
      </c>
      <c r="E9" s="98" t="s">
        <v>623</v>
      </c>
      <c r="F9" s="98" t="s">
        <v>623</v>
      </c>
      <c r="G9" s="98" t="s">
        <v>623</v>
      </c>
      <c r="H9" s="98" t="s">
        <v>623</v>
      </c>
    </row>
    <row r="10" spans="1:8" ht="27">
      <c r="A10" s="63">
        <v>2</v>
      </c>
      <c r="B10" s="9" t="s">
        <v>603</v>
      </c>
      <c r="C10" s="98" t="s">
        <v>623</v>
      </c>
      <c r="D10" s="98" t="s">
        <v>623</v>
      </c>
      <c r="E10" s="98" t="s">
        <v>623</v>
      </c>
      <c r="F10" s="9">
        <v>115</v>
      </c>
      <c r="G10" s="98" t="s">
        <v>623</v>
      </c>
      <c r="H10" s="98" t="s">
        <v>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A8" sqref="A8:H8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1.375" style="1" customWidth="1"/>
    <col min="6" max="6" width="16.00390625" style="1" customWidth="1"/>
    <col min="7" max="7" width="13.125" style="1" customWidth="1"/>
    <col min="8" max="8" width="12.50390625" style="1" customWidth="1"/>
    <col min="9" max="16384" width="9.00390625" style="1" customWidth="1"/>
  </cols>
  <sheetData>
    <row r="4" s="12" customFormat="1" ht="13.5"/>
    <row r="5" s="12" customFormat="1" ht="13.5">
      <c r="A5" s="12" t="s">
        <v>850</v>
      </c>
    </row>
    <row r="6" s="12" customFormat="1" ht="13.5"/>
    <row r="7" spans="1:8" s="13" customFormat="1" ht="54">
      <c r="A7" s="10" t="s">
        <v>400</v>
      </c>
      <c r="B7" s="10" t="s">
        <v>401</v>
      </c>
      <c r="C7" s="10" t="s">
        <v>591</v>
      </c>
      <c r="D7" s="10" t="s">
        <v>592</v>
      </c>
      <c r="E7" s="10" t="s">
        <v>593</v>
      </c>
      <c r="F7" s="10" t="s">
        <v>594</v>
      </c>
      <c r="G7" s="10" t="s">
        <v>373</v>
      </c>
      <c r="H7" s="10" t="s">
        <v>595</v>
      </c>
    </row>
    <row r="8" spans="1:8" s="5" customFormat="1" ht="13.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3.5">
      <c r="A9" s="20">
        <v>1</v>
      </c>
      <c r="B9" s="9" t="s">
        <v>404</v>
      </c>
      <c r="C9" s="20" t="s">
        <v>623</v>
      </c>
      <c r="D9" s="20" t="s">
        <v>623</v>
      </c>
      <c r="E9" s="20" t="s">
        <v>623</v>
      </c>
      <c r="F9" s="20" t="s">
        <v>623</v>
      </c>
      <c r="G9" s="20" t="s">
        <v>623</v>
      </c>
      <c r="H9" s="20" t="s">
        <v>623</v>
      </c>
    </row>
    <row r="10" spans="1:8" ht="54">
      <c r="A10" s="20">
        <v>2</v>
      </c>
      <c r="B10" s="9" t="s">
        <v>28</v>
      </c>
      <c r="C10" s="20" t="s">
        <v>623</v>
      </c>
      <c r="D10" s="20" t="s">
        <v>623</v>
      </c>
      <c r="E10" s="20" t="s">
        <v>623</v>
      </c>
      <c r="F10" s="20" t="s">
        <v>623</v>
      </c>
      <c r="G10" s="20" t="s">
        <v>623</v>
      </c>
      <c r="H10" s="20" t="s">
        <v>623</v>
      </c>
    </row>
    <row r="11" spans="1:8" ht="13.5">
      <c r="A11" s="20">
        <v>3</v>
      </c>
      <c r="B11" s="9" t="s">
        <v>405</v>
      </c>
      <c r="C11" s="20" t="s">
        <v>623</v>
      </c>
      <c r="D11" s="20" t="s">
        <v>623</v>
      </c>
      <c r="E11" s="20" t="s">
        <v>623</v>
      </c>
      <c r="F11" s="20" t="s">
        <v>623</v>
      </c>
      <c r="G11" s="20" t="s">
        <v>623</v>
      </c>
      <c r="H11" s="20" t="s">
        <v>623</v>
      </c>
    </row>
    <row r="12" spans="1:8" ht="13.5">
      <c r="A12" s="20">
        <v>4</v>
      </c>
      <c r="B12" s="9" t="s">
        <v>406</v>
      </c>
      <c r="C12" s="20" t="s">
        <v>623</v>
      </c>
      <c r="D12" s="20" t="s">
        <v>623</v>
      </c>
      <c r="E12" s="20" t="s">
        <v>623</v>
      </c>
      <c r="F12" s="20">
        <v>183</v>
      </c>
      <c r="G12" s="20" t="s">
        <v>623</v>
      </c>
      <c r="H12" s="20" t="s">
        <v>623</v>
      </c>
    </row>
    <row r="13" spans="1:8" ht="13.5">
      <c r="A13" s="20">
        <v>5</v>
      </c>
      <c r="B13" s="9" t="s">
        <v>589</v>
      </c>
      <c r="C13" s="20" t="s">
        <v>623</v>
      </c>
      <c r="D13" s="20" t="s">
        <v>623</v>
      </c>
      <c r="E13" s="20" t="s">
        <v>623</v>
      </c>
      <c r="F13" s="20" t="s">
        <v>623</v>
      </c>
      <c r="G13" s="20" t="s">
        <v>623</v>
      </c>
      <c r="H13" s="20" t="s">
        <v>623</v>
      </c>
    </row>
    <row r="14" spans="1:8" ht="13.5">
      <c r="A14" s="20">
        <v>6</v>
      </c>
      <c r="B14" s="9" t="s">
        <v>407</v>
      </c>
      <c r="C14" s="20" t="s">
        <v>623</v>
      </c>
      <c r="D14" s="20" t="s">
        <v>623</v>
      </c>
      <c r="E14" s="20" t="s">
        <v>623</v>
      </c>
      <c r="F14" s="20" t="s">
        <v>623</v>
      </c>
      <c r="G14" s="20" t="s">
        <v>623</v>
      </c>
      <c r="H14" s="20" t="s">
        <v>623</v>
      </c>
    </row>
    <row r="15" spans="1:8" ht="27">
      <c r="A15" s="20">
        <v>7</v>
      </c>
      <c r="B15" s="9" t="s">
        <v>408</v>
      </c>
      <c r="C15" s="20" t="s">
        <v>623</v>
      </c>
      <c r="D15" s="20" t="s">
        <v>623</v>
      </c>
      <c r="E15" s="20" t="s">
        <v>623</v>
      </c>
      <c r="F15" s="20" t="s">
        <v>623</v>
      </c>
      <c r="G15" s="20" t="s">
        <v>623</v>
      </c>
      <c r="H15" s="20" t="s">
        <v>623</v>
      </c>
    </row>
    <row r="16" spans="1:8" ht="13.5">
      <c r="A16" s="20">
        <v>8</v>
      </c>
      <c r="B16" s="9" t="s">
        <v>29</v>
      </c>
      <c r="C16" s="20" t="s">
        <v>623</v>
      </c>
      <c r="D16" s="20" t="s">
        <v>623</v>
      </c>
      <c r="E16" s="20" t="s">
        <v>623</v>
      </c>
      <c r="F16" s="20" t="s">
        <v>623</v>
      </c>
      <c r="G16" s="20" t="s">
        <v>623</v>
      </c>
      <c r="H16" s="20" t="s">
        <v>623</v>
      </c>
    </row>
    <row r="17" spans="1:8" ht="13.5">
      <c r="A17" s="20">
        <v>9</v>
      </c>
      <c r="B17" s="9" t="s">
        <v>413</v>
      </c>
      <c r="C17" s="20" t="s">
        <v>623</v>
      </c>
      <c r="D17" s="20" t="s">
        <v>623</v>
      </c>
      <c r="E17" s="20" t="s">
        <v>623</v>
      </c>
      <c r="F17" s="20" t="s">
        <v>623</v>
      </c>
      <c r="G17" s="20" t="s">
        <v>623</v>
      </c>
      <c r="H17" s="20" t="s">
        <v>623</v>
      </c>
    </row>
    <row r="18" spans="1:8" ht="27">
      <c r="A18" s="20">
        <v>10</v>
      </c>
      <c r="B18" s="9" t="s">
        <v>414</v>
      </c>
      <c r="C18" s="20" t="s">
        <v>623</v>
      </c>
      <c r="D18" s="20" t="s">
        <v>623</v>
      </c>
      <c r="E18" s="20" t="s">
        <v>623</v>
      </c>
      <c r="F18" s="20" t="s">
        <v>623</v>
      </c>
      <c r="G18" s="20" t="s">
        <v>623</v>
      </c>
      <c r="H18" s="20" t="s">
        <v>623</v>
      </c>
    </row>
    <row r="19" spans="1:8" ht="13.5">
      <c r="A19" s="20">
        <v>11</v>
      </c>
      <c r="B19" s="9" t="s">
        <v>417</v>
      </c>
      <c r="C19" s="20" t="s">
        <v>623</v>
      </c>
      <c r="D19" s="20" t="s">
        <v>623</v>
      </c>
      <c r="E19" s="20" t="s">
        <v>623</v>
      </c>
      <c r="F19" s="20" t="s">
        <v>623</v>
      </c>
      <c r="G19" s="20" t="s">
        <v>623</v>
      </c>
      <c r="H19" s="20" t="s">
        <v>623</v>
      </c>
    </row>
    <row r="20" spans="1:8" ht="13.5">
      <c r="A20" s="20">
        <v>12</v>
      </c>
      <c r="B20" s="9" t="s">
        <v>31</v>
      </c>
      <c r="C20" s="20" t="s">
        <v>623</v>
      </c>
      <c r="D20" s="20" t="s">
        <v>623</v>
      </c>
      <c r="E20" s="20" t="s">
        <v>623</v>
      </c>
      <c r="F20" s="20">
        <v>14</v>
      </c>
      <c r="G20" s="20" t="s">
        <v>623</v>
      </c>
      <c r="H20" s="20" t="s">
        <v>623</v>
      </c>
    </row>
    <row r="21" spans="1:8" ht="13.5">
      <c r="A21" s="20">
        <v>13</v>
      </c>
      <c r="B21" s="9" t="s">
        <v>418</v>
      </c>
      <c r="C21" s="20" t="s">
        <v>623</v>
      </c>
      <c r="D21" s="20" t="s">
        <v>623</v>
      </c>
      <c r="E21" s="20" t="s">
        <v>623</v>
      </c>
      <c r="F21" s="20" t="s">
        <v>623</v>
      </c>
      <c r="G21" s="20" t="s">
        <v>623</v>
      </c>
      <c r="H21" s="20" t="s">
        <v>623</v>
      </c>
    </row>
    <row r="22" spans="1:8" ht="13.5">
      <c r="A22" s="20">
        <v>14</v>
      </c>
      <c r="B22" s="9" t="s">
        <v>419</v>
      </c>
      <c r="C22" s="20" t="s">
        <v>623</v>
      </c>
      <c r="D22" s="20" t="s">
        <v>623</v>
      </c>
      <c r="E22" s="20" t="s">
        <v>623</v>
      </c>
      <c r="F22" s="20" t="s">
        <v>623</v>
      </c>
      <c r="G22" s="20" t="s">
        <v>623</v>
      </c>
      <c r="H22" s="20" t="s">
        <v>623</v>
      </c>
    </row>
    <row r="23" spans="1:8" ht="13.5">
      <c r="A23" s="20">
        <v>15</v>
      </c>
      <c r="B23" s="9" t="s">
        <v>420</v>
      </c>
      <c r="C23" s="20" t="s">
        <v>623</v>
      </c>
      <c r="D23" s="20" t="s">
        <v>623</v>
      </c>
      <c r="E23" s="20" t="s">
        <v>623</v>
      </c>
      <c r="F23" s="20" t="s">
        <v>623</v>
      </c>
      <c r="G23" s="20" t="s">
        <v>623</v>
      </c>
      <c r="H23" s="20" t="s">
        <v>623</v>
      </c>
    </row>
    <row r="24" spans="1:8" ht="13.5">
      <c r="A24" s="20">
        <v>16</v>
      </c>
      <c r="B24" s="9" t="s">
        <v>422</v>
      </c>
      <c r="C24" s="20" t="s">
        <v>623</v>
      </c>
      <c r="D24" s="20" t="s">
        <v>623</v>
      </c>
      <c r="E24" s="20" t="s">
        <v>623</v>
      </c>
      <c r="F24" s="20" t="s">
        <v>623</v>
      </c>
      <c r="G24" s="20" t="s">
        <v>623</v>
      </c>
      <c r="H24" s="20" t="s">
        <v>623</v>
      </c>
    </row>
    <row r="25" spans="1:8" ht="13.5">
      <c r="A25" s="20">
        <v>17</v>
      </c>
      <c r="B25" s="9" t="s">
        <v>423</v>
      </c>
      <c r="C25" s="20" t="s">
        <v>623</v>
      </c>
      <c r="D25" s="20" t="s">
        <v>623</v>
      </c>
      <c r="E25" s="20" t="s">
        <v>623</v>
      </c>
      <c r="F25" s="20" t="s">
        <v>623</v>
      </c>
      <c r="G25" s="20" t="s">
        <v>623</v>
      </c>
      <c r="H25" s="20" t="s">
        <v>623</v>
      </c>
    </row>
    <row r="26" spans="1:8" ht="40.5">
      <c r="A26" s="20">
        <v>18</v>
      </c>
      <c r="B26" s="9" t="s">
        <v>590</v>
      </c>
      <c r="C26" s="20" t="s">
        <v>623</v>
      </c>
      <c r="D26" s="20" t="s">
        <v>623</v>
      </c>
      <c r="E26" s="20" t="s">
        <v>623</v>
      </c>
      <c r="F26" s="20" t="s">
        <v>623</v>
      </c>
      <c r="G26" s="20" t="s">
        <v>623</v>
      </c>
      <c r="H26" s="20" t="s">
        <v>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4:H26"/>
  <sheetViews>
    <sheetView zoomScalePageLayoutView="0" workbookViewId="0" topLeftCell="A1">
      <selection activeCell="A7" sqref="A7:H7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9.875" style="1" customWidth="1"/>
    <col min="6" max="6" width="14.50390625" style="1" customWidth="1"/>
    <col min="7" max="7" width="13.125" style="1" customWidth="1"/>
    <col min="8" max="8" width="12.875" style="1" customWidth="1"/>
    <col min="9" max="16384" width="9.00390625" style="1" customWidth="1"/>
  </cols>
  <sheetData>
    <row r="4" s="12" customFormat="1" ht="13.5">
      <c r="A4" s="12" t="s">
        <v>851</v>
      </c>
    </row>
    <row r="5" s="12" customFormat="1" ht="13.5"/>
    <row r="6" spans="1:8" s="13" customFormat="1" ht="54">
      <c r="A6" s="10" t="s">
        <v>400</v>
      </c>
      <c r="B6" s="10" t="s">
        <v>401</v>
      </c>
      <c r="C6" s="10" t="s">
        <v>600</v>
      </c>
      <c r="D6" s="10" t="s">
        <v>592</v>
      </c>
      <c r="E6" s="10" t="s">
        <v>593</v>
      </c>
      <c r="F6" s="10" t="s">
        <v>594</v>
      </c>
      <c r="G6" s="10" t="s">
        <v>373</v>
      </c>
      <c r="H6" s="10" t="s">
        <v>595</v>
      </c>
    </row>
    <row r="7" spans="1:8" s="5" customFormat="1" ht="13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3.5">
      <c r="A8" s="20">
        <v>1</v>
      </c>
      <c r="B8" s="9" t="s">
        <v>186</v>
      </c>
      <c r="C8" s="98" t="s">
        <v>623</v>
      </c>
      <c r="D8" s="98" t="s">
        <v>623</v>
      </c>
      <c r="E8" s="98" t="s">
        <v>623</v>
      </c>
      <c r="F8" s="98">
        <v>40</v>
      </c>
      <c r="G8" s="98" t="s">
        <v>623</v>
      </c>
      <c r="H8" s="98" t="s">
        <v>623</v>
      </c>
    </row>
    <row r="9" spans="1:8" ht="13.5">
      <c r="A9" s="20">
        <v>2</v>
      </c>
      <c r="B9" s="9" t="s">
        <v>187</v>
      </c>
      <c r="C9" s="98" t="s">
        <v>623</v>
      </c>
      <c r="D9" s="98" t="s">
        <v>623</v>
      </c>
      <c r="E9" s="98" t="s">
        <v>623</v>
      </c>
      <c r="F9" s="98">
        <v>2</v>
      </c>
      <c r="G9" s="98" t="s">
        <v>623</v>
      </c>
      <c r="H9" s="98" t="s">
        <v>623</v>
      </c>
    </row>
    <row r="10" spans="1:8" ht="13.5">
      <c r="A10" s="20">
        <v>3</v>
      </c>
      <c r="B10" s="9" t="s">
        <v>195</v>
      </c>
      <c r="C10" s="98" t="s">
        <v>623</v>
      </c>
      <c r="D10" s="98" t="s">
        <v>623</v>
      </c>
      <c r="E10" s="98" t="s">
        <v>623</v>
      </c>
      <c r="F10" s="98" t="s">
        <v>623</v>
      </c>
      <c r="G10" s="98" t="s">
        <v>623</v>
      </c>
      <c r="H10" s="98" t="s">
        <v>623</v>
      </c>
    </row>
    <row r="11" spans="1:8" ht="13.5">
      <c r="A11" s="20">
        <v>4</v>
      </c>
      <c r="B11" s="9" t="s">
        <v>478</v>
      </c>
      <c r="C11" s="98" t="s">
        <v>623</v>
      </c>
      <c r="D11" s="98" t="s">
        <v>623</v>
      </c>
      <c r="E11" s="98" t="s">
        <v>623</v>
      </c>
      <c r="F11" s="98" t="s">
        <v>623</v>
      </c>
      <c r="G11" s="98" t="s">
        <v>623</v>
      </c>
      <c r="H11" s="98" t="s">
        <v>623</v>
      </c>
    </row>
    <row r="12" spans="1:8" ht="31.5" customHeight="1">
      <c r="A12" s="20">
        <v>5</v>
      </c>
      <c r="B12" s="9" t="s">
        <v>190</v>
      </c>
      <c r="C12" s="98" t="s">
        <v>623</v>
      </c>
      <c r="D12" s="98" t="s">
        <v>623</v>
      </c>
      <c r="E12" s="98" t="s">
        <v>623</v>
      </c>
      <c r="F12" s="98" t="s">
        <v>623</v>
      </c>
      <c r="G12" s="98" t="s">
        <v>623</v>
      </c>
      <c r="H12" s="98" t="s">
        <v>623</v>
      </c>
    </row>
    <row r="13" spans="1:8" ht="53.25" customHeight="1">
      <c r="A13" s="20">
        <v>6</v>
      </c>
      <c r="B13" s="9" t="s">
        <v>596</v>
      </c>
      <c r="C13" s="98" t="s">
        <v>623</v>
      </c>
      <c r="D13" s="98" t="s">
        <v>623</v>
      </c>
      <c r="E13" s="98" t="s">
        <v>623</v>
      </c>
      <c r="F13" s="98" t="s">
        <v>623</v>
      </c>
      <c r="G13" s="98" t="s">
        <v>623</v>
      </c>
      <c r="H13" s="98" t="s">
        <v>623</v>
      </c>
    </row>
    <row r="14" spans="1:8" ht="13.5">
      <c r="A14" s="20">
        <v>7</v>
      </c>
      <c r="B14" s="9" t="s">
        <v>192</v>
      </c>
      <c r="C14" s="98" t="s">
        <v>623</v>
      </c>
      <c r="D14" s="98" t="s">
        <v>623</v>
      </c>
      <c r="E14" s="98" t="s">
        <v>623</v>
      </c>
      <c r="F14" s="98" t="s">
        <v>623</v>
      </c>
      <c r="G14" s="98" t="s">
        <v>623</v>
      </c>
      <c r="H14" s="98" t="s">
        <v>623</v>
      </c>
    </row>
    <row r="15" spans="1:8" ht="18.75" customHeight="1">
      <c r="A15" s="20">
        <v>8</v>
      </c>
      <c r="B15" s="9" t="s">
        <v>194</v>
      </c>
      <c r="C15" s="98" t="s">
        <v>623</v>
      </c>
      <c r="D15" s="98" t="s">
        <v>623</v>
      </c>
      <c r="E15" s="98" t="s">
        <v>623</v>
      </c>
      <c r="F15" s="98" t="s">
        <v>623</v>
      </c>
      <c r="G15" s="98" t="s">
        <v>623</v>
      </c>
      <c r="H15" s="98" t="s">
        <v>623</v>
      </c>
    </row>
    <row r="16" spans="1:8" ht="13.5">
      <c r="A16" s="20">
        <v>9</v>
      </c>
      <c r="B16" s="9" t="s">
        <v>188</v>
      </c>
      <c r="C16" s="98" t="s">
        <v>623</v>
      </c>
      <c r="D16" s="98" t="s">
        <v>623</v>
      </c>
      <c r="E16" s="98" t="s">
        <v>623</v>
      </c>
      <c r="F16" s="98">
        <v>1</v>
      </c>
      <c r="G16" s="98" t="s">
        <v>623</v>
      </c>
      <c r="H16" s="98" t="s">
        <v>623</v>
      </c>
    </row>
    <row r="17" spans="1:8" ht="13.5">
      <c r="A17" s="20">
        <v>10</v>
      </c>
      <c r="B17" s="9" t="s">
        <v>189</v>
      </c>
      <c r="C17" s="98" t="s">
        <v>623</v>
      </c>
      <c r="D17" s="98" t="s">
        <v>623</v>
      </c>
      <c r="E17" s="98" t="s">
        <v>623</v>
      </c>
      <c r="F17" s="98" t="s">
        <v>623</v>
      </c>
      <c r="G17" s="98" t="s">
        <v>623</v>
      </c>
      <c r="H17" s="98" t="s">
        <v>623</v>
      </c>
    </row>
    <row r="18" spans="1:8" ht="54">
      <c r="A18" s="20">
        <v>11</v>
      </c>
      <c r="B18" s="9" t="s">
        <v>597</v>
      </c>
      <c r="C18" s="98" t="s">
        <v>623</v>
      </c>
      <c r="D18" s="98" t="s">
        <v>623</v>
      </c>
      <c r="E18" s="98" t="s">
        <v>623</v>
      </c>
      <c r="F18" s="98" t="s">
        <v>623</v>
      </c>
      <c r="G18" s="98" t="s">
        <v>623</v>
      </c>
      <c r="H18" s="98" t="s">
        <v>623</v>
      </c>
    </row>
    <row r="19" spans="1:8" ht="54">
      <c r="A19" s="20">
        <v>12</v>
      </c>
      <c r="B19" s="9" t="s">
        <v>598</v>
      </c>
      <c r="C19" s="98" t="s">
        <v>623</v>
      </c>
      <c r="D19" s="98" t="s">
        <v>623</v>
      </c>
      <c r="E19" s="98" t="s">
        <v>623</v>
      </c>
      <c r="F19" s="98" t="s">
        <v>623</v>
      </c>
      <c r="G19" s="98" t="s">
        <v>623</v>
      </c>
      <c r="H19" s="98" t="s">
        <v>623</v>
      </c>
    </row>
    <row r="20" spans="1:8" ht="27">
      <c r="A20" s="20">
        <v>13</v>
      </c>
      <c r="B20" s="9" t="s">
        <v>196</v>
      </c>
      <c r="C20" s="98" t="s">
        <v>623</v>
      </c>
      <c r="D20" s="98" t="s">
        <v>623</v>
      </c>
      <c r="E20" s="98" t="s">
        <v>623</v>
      </c>
      <c r="F20" s="98" t="s">
        <v>623</v>
      </c>
      <c r="G20" s="98" t="s">
        <v>623</v>
      </c>
      <c r="H20" s="98" t="s">
        <v>623</v>
      </c>
    </row>
    <row r="21" spans="1:8" ht="27">
      <c r="A21" s="20">
        <v>14</v>
      </c>
      <c r="B21" s="9" t="s">
        <v>198</v>
      </c>
      <c r="C21" s="98" t="s">
        <v>623</v>
      </c>
      <c r="D21" s="98" t="s">
        <v>623</v>
      </c>
      <c r="E21" s="98" t="s">
        <v>623</v>
      </c>
      <c r="F21" s="98" t="s">
        <v>623</v>
      </c>
      <c r="G21" s="98" t="s">
        <v>623</v>
      </c>
      <c r="H21" s="98" t="s">
        <v>623</v>
      </c>
    </row>
    <row r="22" spans="1:8" ht="13.5">
      <c r="A22" s="20">
        <v>15</v>
      </c>
      <c r="B22" s="9" t="s">
        <v>420</v>
      </c>
      <c r="C22" s="98" t="s">
        <v>623</v>
      </c>
      <c r="D22" s="98" t="s">
        <v>623</v>
      </c>
      <c r="E22" s="98" t="s">
        <v>623</v>
      </c>
      <c r="F22" s="98" t="s">
        <v>623</v>
      </c>
      <c r="G22" s="98" t="s">
        <v>623</v>
      </c>
      <c r="H22" s="98" t="s">
        <v>623</v>
      </c>
    </row>
    <row r="23" spans="1:8" ht="13.5">
      <c r="A23" s="20">
        <v>16</v>
      </c>
      <c r="B23" s="9" t="s">
        <v>199</v>
      </c>
      <c r="C23" s="98" t="s">
        <v>623</v>
      </c>
      <c r="D23" s="98" t="s">
        <v>623</v>
      </c>
      <c r="E23" s="98" t="s">
        <v>623</v>
      </c>
      <c r="F23" s="98" t="s">
        <v>623</v>
      </c>
      <c r="G23" s="98" t="s">
        <v>623</v>
      </c>
      <c r="H23" s="98" t="s">
        <v>623</v>
      </c>
    </row>
    <row r="24" spans="1:8" ht="27">
      <c r="A24" s="20">
        <v>17</v>
      </c>
      <c r="B24" s="9" t="s">
        <v>599</v>
      </c>
      <c r="C24" s="98" t="s">
        <v>623</v>
      </c>
      <c r="D24" s="98" t="s">
        <v>623</v>
      </c>
      <c r="E24" s="98" t="s">
        <v>623</v>
      </c>
      <c r="F24" s="98" t="s">
        <v>623</v>
      </c>
      <c r="G24" s="98" t="s">
        <v>623</v>
      </c>
      <c r="H24" s="98" t="s">
        <v>623</v>
      </c>
    </row>
    <row r="25" spans="1:8" ht="18" customHeight="1">
      <c r="A25" s="20">
        <v>18</v>
      </c>
      <c r="B25" s="9" t="s">
        <v>200</v>
      </c>
      <c r="C25" s="98" t="s">
        <v>623</v>
      </c>
      <c r="D25" s="98" t="s">
        <v>623</v>
      </c>
      <c r="E25" s="98" t="s">
        <v>623</v>
      </c>
      <c r="F25" s="98" t="s">
        <v>623</v>
      </c>
      <c r="G25" s="98" t="s">
        <v>623</v>
      </c>
      <c r="H25" s="98" t="s">
        <v>623</v>
      </c>
    </row>
    <row r="26" spans="1:8" ht="13.5">
      <c r="A26" s="20">
        <v>19</v>
      </c>
      <c r="B26" s="9" t="s">
        <v>374</v>
      </c>
      <c r="C26" s="98" t="s">
        <v>623</v>
      </c>
      <c r="D26" s="98" t="s">
        <v>623</v>
      </c>
      <c r="E26" s="98" t="s">
        <v>623</v>
      </c>
      <c r="F26" s="98" t="s">
        <v>623</v>
      </c>
      <c r="G26" s="98" t="s">
        <v>623</v>
      </c>
      <c r="H26" s="98" t="s">
        <v>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5:H10"/>
  <sheetViews>
    <sheetView zoomScalePageLayoutView="0" workbookViewId="0" topLeftCell="A1">
      <selection activeCell="A8" sqref="A8:H10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5" width="10.75390625" style="1" customWidth="1"/>
    <col min="6" max="6" width="14.00390625" style="1" customWidth="1"/>
    <col min="7" max="7" width="14.25390625" style="1" customWidth="1"/>
    <col min="8" max="8" width="11.875" style="1" customWidth="1"/>
    <col min="9" max="16384" width="9.00390625" style="1" customWidth="1"/>
  </cols>
  <sheetData>
    <row r="5" s="12" customFormat="1" ht="13.5">
      <c r="A5" s="12" t="s">
        <v>852</v>
      </c>
    </row>
    <row r="6" s="12" customFormat="1" ht="13.5"/>
    <row r="7" spans="1:8" s="13" customFormat="1" ht="54">
      <c r="A7" s="10" t="s">
        <v>400</v>
      </c>
      <c r="B7" s="10" t="s">
        <v>401</v>
      </c>
      <c r="C7" s="10" t="s">
        <v>600</v>
      </c>
      <c r="D7" s="10" t="s">
        <v>592</v>
      </c>
      <c r="E7" s="10" t="s">
        <v>593</v>
      </c>
      <c r="F7" s="10" t="s">
        <v>594</v>
      </c>
      <c r="G7" s="10" t="s">
        <v>373</v>
      </c>
      <c r="H7" s="10" t="s">
        <v>595</v>
      </c>
    </row>
    <row r="8" spans="1:8" s="17" customFormat="1" ht="13.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27">
      <c r="A9" s="63">
        <v>1</v>
      </c>
      <c r="B9" s="9" t="s">
        <v>602</v>
      </c>
      <c r="C9" s="20" t="s">
        <v>623</v>
      </c>
      <c r="D9" s="20" t="s">
        <v>623</v>
      </c>
      <c r="E9" s="20" t="s">
        <v>623</v>
      </c>
      <c r="F9" s="20" t="s">
        <v>623</v>
      </c>
      <c r="G9" s="20" t="s">
        <v>623</v>
      </c>
      <c r="H9" s="20" t="s">
        <v>623</v>
      </c>
    </row>
    <row r="10" spans="1:8" ht="27">
      <c r="A10" s="63">
        <v>2</v>
      </c>
      <c r="B10" s="9" t="s">
        <v>603</v>
      </c>
      <c r="C10" s="20" t="s">
        <v>623</v>
      </c>
      <c r="D10" s="20" t="s">
        <v>623</v>
      </c>
      <c r="E10" s="20" t="s">
        <v>623</v>
      </c>
      <c r="F10" s="144">
        <v>67</v>
      </c>
      <c r="G10" s="20" t="s">
        <v>623</v>
      </c>
      <c r="H10" s="20" t="s">
        <v>623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5:F16"/>
  <sheetViews>
    <sheetView zoomScalePageLayoutView="0" workbookViewId="0" topLeftCell="A2">
      <selection activeCell="A1" sqref="A1:IV3"/>
    </sheetView>
  </sheetViews>
  <sheetFormatPr defaultColWidth="9.00390625" defaultRowHeight="13.5"/>
  <cols>
    <col min="1" max="1" width="5.875" style="1" customWidth="1"/>
    <col min="2" max="2" width="47.625" style="1" customWidth="1"/>
    <col min="3" max="3" width="12.50390625" style="1" customWidth="1"/>
    <col min="4" max="4" width="14.00390625" style="1" customWidth="1"/>
    <col min="5" max="5" width="12.75390625" style="1" customWidth="1"/>
    <col min="6" max="6" width="13.00390625" style="1" bestFit="1" customWidth="1"/>
    <col min="7" max="16384" width="9.00390625" style="1" customWidth="1"/>
  </cols>
  <sheetData>
    <row r="5" ht="13.5">
      <c r="A5" s="12" t="s">
        <v>828</v>
      </c>
    </row>
    <row r="7" spans="1:6" s="13" customFormat="1" ht="13.5">
      <c r="A7" s="240" t="s">
        <v>400</v>
      </c>
      <c r="B7" s="240" t="s">
        <v>401</v>
      </c>
      <c r="C7" s="240" t="s">
        <v>667</v>
      </c>
      <c r="D7" s="240"/>
      <c r="E7" s="240" t="s">
        <v>618</v>
      </c>
      <c r="F7" s="240"/>
    </row>
    <row r="8" spans="1:6" s="13" customFormat="1" ht="27">
      <c r="A8" s="240"/>
      <c r="B8" s="240"/>
      <c r="C8" s="10" t="s">
        <v>604</v>
      </c>
      <c r="D8" s="10" t="s">
        <v>605</v>
      </c>
      <c r="E8" s="10" t="s">
        <v>604</v>
      </c>
      <c r="F8" s="10" t="s">
        <v>605</v>
      </c>
    </row>
    <row r="9" spans="1:6" s="5" customFormat="1" ht="13.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3.5">
      <c r="A10" s="63">
        <v>1</v>
      </c>
      <c r="B10" s="9" t="s">
        <v>606</v>
      </c>
      <c r="C10" s="82">
        <v>349.86</v>
      </c>
      <c r="D10" s="82">
        <v>105.96</v>
      </c>
      <c r="E10" s="82">
        <v>1040</v>
      </c>
      <c r="F10" s="82" t="s">
        <v>623</v>
      </c>
    </row>
    <row r="11" spans="1:6" ht="13.5">
      <c r="A11" s="63">
        <v>2</v>
      </c>
      <c r="B11" s="9" t="s">
        <v>607</v>
      </c>
      <c r="C11" s="82" t="s">
        <v>623</v>
      </c>
      <c r="D11" s="82" t="s">
        <v>623</v>
      </c>
      <c r="E11" s="82" t="s">
        <v>623</v>
      </c>
      <c r="F11" s="82" t="s">
        <v>623</v>
      </c>
    </row>
    <row r="12" spans="1:6" ht="13.5">
      <c r="A12" s="63">
        <v>3</v>
      </c>
      <c r="B12" s="9" t="s">
        <v>608</v>
      </c>
      <c r="C12" s="82" t="s">
        <v>623</v>
      </c>
      <c r="D12" s="82" t="s">
        <v>623</v>
      </c>
      <c r="E12" s="82" t="s">
        <v>623</v>
      </c>
      <c r="F12" s="82" t="s">
        <v>623</v>
      </c>
    </row>
    <row r="13" spans="1:6" ht="13.5">
      <c r="A13" s="63">
        <v>4</v>
      </c>
      <c r="B13" s="9" t="s">
        <v>609</v>
      </c>
      <c r="C13" s="82" t="s">
        <v>623</v>
      </c>
      <c r="D13" s="82" t="s">
        <v>623</v>
      </c>
      <c r="E13" s="82">
        <v>30</v>
      </c>
      <c r="F13" s="82" t="s">
        <v>623</v>
      </c>
    </row>
    <row r="14" spans="1:6" ht="21.75" customHeight="1">
      <c r="A14" s="63">
        <v>5</v>
      </c>
      <c r="B14" s="9" t="s">
        <v>610</v>
      </c>
      <c r="C14" s="82" t="s">
        <v>623</v>
      </c>
      <c r="D14" s="82" t="s">
        <v>623</v>
      </c>
      <c r="E14" s="82" t="s">
        <v>623</v>
      </c>
      <c r="F14" s="82" t="s">
        <v>623</v>
      </c>
    </row>
    <row r="15" spans="1:6" ht="13.5">
      <c r="A15" s="12"/>
      <c r="B15" s="12"/>
      <c r="C15" s="12"/>
      <c r="D15" s="12"/>
      <c r="E15" s="12"/>
      <c r="F15" s="12"/>
    </row>
    <row r="16" spans="1:6" ht="189" customHeight="1">
      <c r="A16" s="12"/>
      <c r="B16" s="242" t="s">
        <v>830</v>
      </c>
      <c r="C16" s="242"/>
      <c r="D16" s="242"/>
      <c r="E16" s="242"/>
      <c r="F16" s="242"/>
    </row>
  </sheetData>
  <sheetProtection/>
  <mergeCells count="5">
    <mergeCell ref="A7:A8"/>
    <mergeCell ref="B7:B8"/>
    <mergeCell ref="C7:D7"/>
    <mergeCell ref="E7:F7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4"/>
  <sheetViews>
    <sheetView zoomScalePageLayoutView="0" workbookViewId="0" topLeftCell="A1">
      <selection activeCell="A5" sqref="A5"/>
    </sheetView>
  </sheetViews>
  <sheetFormatPr defaultColWidth="9.00390625" defaultRowHeight="13.5"/>
  <sheetData>
    <row r="2" spans="1:9" ht="13.5">
      <c r="A2" s="12" t="s">
        <v>829</v>
      </c>
      <c r="B2" s="12"/>
      <c r="C2" s="12"/>
      <c r="D2" s="12"/>
      <c r="E2" s="12"/>
      <c r="F2" s="12"/>
      <c r="G2" s="12"/>
      <c r="H2" s="12"/>
      <c r="I2" s="12"/>
    </row>
    <row r="3" ht="26.25" customHeight="1"/>
    <row r="4" spans="1:9" ht="94.5" customHeight="1">
      <c r="A4" s="242" t="s">
        <v>870</v>
      </c>
      <c r="B4" s="242"/>
      <c r="C4" s="242"/>
      <c r="D4" s="242"/>
      <c r="E4" s="242"/>
      <c r="F4" s="242"/>
      <c r="G4" s="242"/>
      <c r="H4" s="242"/>
      <c r="I4" s="242"/>
    </row>
    <row r="5" ht="84" customHeight="1"/>
  </sheetData>
  <sheetProtection/>
  <mergeCells count="1"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I17"/>
  <sheetViews>
    <sheetView zoomScalePageLayoutView="0" workbookViewId="0" topLeftCell="A1">
      <selection activeCell="A7" sqref="A7"/>
    </sheetView>
  </sheetViews>
  <sheetFormatPr defaultColWidth="9.00390625" defaultRowHeight="13.5"/>
  <sheetData>
    <row r="3" ht="13.5">
      <c r="A3" s="12" t="s">
        <v>853</v>
      </c>
    </row>
    <row r="4" ht="13.5">
      <c r="A4" s="12" t="s">
        <v>854</v>
      </c>
    </row>
    <row r="6" spans="1:9" ht="171.75" customHeight="1">
      <c r="A6" s="242" t="s">
        <v>877</v>
      </c>
      <c r="B6" s="242"/>
      <c r="C6" s="242"/>
      <c r="D6" s="242"/>
      <c r="E6" s="242"/>
      <c r="F6" s="242"/>
      <c r="G6" s="242"/>
      <c r="H6" s="242"/>
      <c r="I6" s="242"/>
    </row>
    <row r="12" spans="2:6" s="12" customFormat="1" ht="13.5">
      <c r="B12" s="43" t="s">
        <v>857</v>
      </c>
      <c r="D12" s="41"/>
      <c r="E12" s="44"/>
      <c r="F12" s="44"/>
    </row>
    <row r="13" spans="1:6" s="12" customFormat="1" ht="13.5">
      <c r="A13" s="12" t="s">
        <v>619</v>
      </c>
      <c r="B13" s="43" t="s">
        <v>619</v>
      </c>
      <c r="D13" s="41"/>
      <c r="E13" s="44"/>
      <c r="F13" s="44"/>
    </row>
    <row r="14" spans="2:6" s="12" customFormat="1" ht="13.5">
      <c r="B14" s="43" t="s">
        <v>855</v>
      </c>
      <c r="D14" s="41"/>
      <c r="E14" s="44"/>
      <c r="F14" s="44" t="s">
        <v>856</v>
      </c>
    </row>
    <row r="15" spans="2:6" s="12" customFormat="1" ht="13.5">
      <c r="B15" s="39"/>
      <c r="D15" s="41"/>
      <c r="E15" s="44"/>
      <c r="F15" s="44"/>
    </row>
    <row r="16" spans="2:6" s="12" customFormat="1" ht="13.5">
      <c r="B16" s="39"/>
      <c r="D16" s="41"/>
      <c r="E16" s="44"/>
      <c r="F16" s="44"/>
    </row>
    <row r="17" spans="2:6" s="12" customFormat="1" ht="13.5">
      <c r="B17" s="12" t="s">
        <v>323</v>
      </c>
      <c r="C17" s="41"/>
      <c r="D17" s="44"/>
      <c r="F17" s="44" t="s">
        <v>622</v>
      </c>
    </row>
  </sheetData>
  <sheetProtection/>
  <mergeCells count="1"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F13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5.875" style="1" customWidth="1"/>
    <col min="2" max="2" width="38.375" style="1" customWidth="1"/>
    <col min="3" max="3" width="9.25390625" style="1" customWidth="1"/>
    <col min="4" max="4" width="8.875" style="1" customWidth="1"/>
    <col min="5" max="6" width="8.75390625" style="1" customWidth="1"/>
    <col min="7" max="7" width="12.625" style="1" customWidth="1"/>
    <col min="8" max="16384" width="9.00390625" style="1" customWidth="1"/>
  </cols>
  <sheetData>
    <row r="2" s="12" customFormat="1" ht="13.5">
      <c r="A2" s="12" t="s">
        <v>737</v>
      </c>
    </row>
    <row r="4" spans="1:6" s="12" customFormat="1" ht="27" customHeight="1">
      <c r="A4" s="240" t="s">
        <v>400</v>
      </c>
      <c r="B4" s="240" t="s">
        <v>532</v>
      </c>
      <c r="C4" s="236" t="s">
        <v>667</v>
      </c>
      <c r="D4" s="238"/>
      <c r="E4" s="241" t="s">
        <v>618</v>
      </c>
      <c r="F4" s="241"/>
    </row>
    <row r="5" spans="1:6" s="12" customFormat="1" ht="67.5">
      <c r="A5" s="240"/>
      <c r="B5" s="240"/>
      <c r="C5" s="16" t="s">
        <v>533</v>
      </c>
      <c r="D5" s="16" t="s">
        <v>539</v>
      </c>
      <c r="E5" s="16" t="s">
        <v>533</v>
      </c>
      <c r="F5" s="16" t="s">
        <v>539</v>
      </c>
    </row>
    <row r="6" spans="1:6" s="17" customFormat="1" ht="12.7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</row>
    <row r="7" spans="1:6" ht="27">
      <c r="A7" s="63">
        <v>1</v>
      </c>
      <c r="B7" s="9" t="s">
        <v>534</v>
      </c>
      <c r="C7" s="104">
        <v>0</v>
      </c>
      <c r="D7" s="104">
        <v>0</v>
      </c>
      <c r="E7" s="104">
        <v>0</v>
      </c>
      <c r="F7" s="104">
        <v>0</v>
      </c>
    </row>
    <row r="8" spans="1:6" ht="27">
      <c r="A8" s="63">
        <v>2</v>
      </c>
      <c r="B8" s="9" t="s">
        <v>706</v>
      </c>
      <c r="C8" s="106">
        <v>-80</v>
      </c>
      <c r="D8" s="104">
        <v>0</v>
      </c>
      <c r="E8" s="104">
        <v>0</v>
      </c>
      <c r="F8" s="104">
        <v>0</v>
      </c>
    </row>
    <row r="9" spans="1:6" ht="13.5">
      <c r="A9" s="63">
        <v>3</v>
      </c>
      <c r="B9" s="9" t="s">
        <v>535</v>
      </c>
      <c r="C9" s="104">
        <v>0</v>
      </c>
      <c r="D9" s="104">
        <v>0</v>
      </c>
      <c r="E9" s="104">
        <v>0</v>
      </c>
      <c r="F9" s="104">
        <v>0</v>
      </c>
    </row>
    <row r="10" spans="1:6" ht="13.5">
      <c r="A10" s="63">
        <v>4</v>
      </c>
      <c r="B10" s="9" t="s">
        <v>536</v>
      </c>
      <c r="C10" s="104">
        <v>0</v>
      </c>
      <c r="D10" s="104">
        <v>0</v>
      </c>
      <c r="E10" s="104">
        <v>0</v>
      </c>
      <c r="F10" s="104">
        <v>0</v>
      </c>
    </row>
    <row r="11" spans="1:6" ht="13.5">
      <c r="A11" s="63">
        <v>5</v>
      </c>
      <c r="B11" s="9" t="s">
        <v>537</v>
      </c>
      <c r="C11" s="104">
        <v>0</v>
      </c>
      <c r="D11" s="104">
        <v>0</v>
      </c>
      <c r="E11" s="104">
        <v>0</v>
      </c>
      <c r="F11" s="104">
        <v>0</v>
      </c>
    </row>
    <row r="12" spans="1:6" ht="13.5">
      <c r="A12" s="63">
        <v>6</v>
      </c>
      <c r="B12" s="9" t="s">
        <v>672</v>
      </c>
      <c r="C12" s="106">
        <v>-5</v>
      </c>
      <c r="D12" s="104">
        <v>0</v>
      </c>
      <c r="E12" s="104">
        <v>0</v>
      </c>
      <c r="F12" s="104">
        <v>0</v>
      </c>
    </row>
    <row r="13" spans="1:6" ht="27">
      <c r="A13" s="63">
        <v>7</v>
      </c>
      <c r="B13" s="9" t="s">
        <v>538</v>
      </c>
      <c r="C13" s="106">
        <v>-85</v>
      </c>
      <c r="D13" s="104">
        <v>0</v>
      </c>
      <c r="E13" s="104">
        <v>0</v>
      </c>
      <c r="F13" s="104">
        <v>0</v>
      </c>
    </row>
  </sheetData>
  <sheetProtection/>
  <mergeCells count="4">
    <mergeCell ref="A4:A5"/>
    <mergeCell ref="B4:B5"/>
    <mergeCell ref="E4:F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29"/>
  <sheetViews>
    <sheetView zoomScalePageLayoutView="0" workbookViewId="0" topLeftCell="A3">
      <selection activeCell="C26" sqref="C26"/>
    </sheetView>
  </sheetViews>
  <sheetFormatPr defaultColWidth="9.00390625" defaultRowHeight="13.5"/>
  <cols>
    <col min="1" max="1" width="5.875" style="1" customWidth="1"/>
    <col min="2" max="2" width="42.625" style="1" customWidth="1"/>
    <col min="3" max="4" width="12.625" style="1" customWidth="1"/>
    <col min="5" max="16384" width="9.00390625" style="1" customWidth="1"/>
  </cols>
  <sheetData>
    <row r="2" ht="13.5">
      <c r="A2" s="12" t="s">
        <v>716</v>
      </c>
    </row>
    <row r="3" ht="13.5">
      <c r="A3" s="12"/>
    </row>
    <row r="4" spans="1:4" ht="13.5">
      <c r="A4" s="12" t="s">
        <v>717</v>
      </c>
      <c r="B4" s="12"/>
      <c r="C4" s="12"/>
      <c r="D4" s="12"/>
    </row>
    <row r="5" spans="1:4" ht="13.5">
      <c r="A5" s="12"/>
      <c r="B5" s="12"/>
      <c r="C5" s="12"/>
      <c r="D5" s="12"/>
    </row>
    <row r="6" spans="1:4" s="13" customFormat="1" ht="13.5">
      <c r="A6" s="10" t="s">
        <v>400</v>
      </c>
      <c r="B6" s="10" t="s">
        <v>401</v>
      </c>
      <c r="C6" s="10" t="s">
        <v>667</v>
      </c>
      <c r="D6" s="37" t="s">
        <v>618</v>
      </c>
    </row>
    <row r="7" spans="1:4" s="13" customFormat="1" ht="13.5">
      <c r="A7" s="10">
        <v>1</v>
      </c>
      <c r="B7" s="10">
        <v>2</v>
      </c>
      <c r="C7" s="10">
        <v>3</v>
      </c>
      <c r="D7" s="10">
        <v>4</v>
      </c>
    </row>
    <row r="8" spans="1:4" ht="27">
      <c r="A8" s="63">
        <v>1</v>
      </c>
      <c r="B8" s="9" t="s">
        <v>540</v>
      </c>
      <c r="C8" s="105">
        <v>0</v>
      </c>
      <c r="D8" s="105">
        <v>0</v>
      </c>
    </row>
    <row r="9" spans="1:4" ht="13.5">
      <c r="A9" s="63">
        <v>2</v>
      </c>
      <c r="B9" s="9" t="s">
        <v>541</v>
      </c>
      <c r="C9" s="106">
        <v>133975</v>
      </c>
      <c r="D9" s="106">
        <v>285090</v>
      </c>
    </row>
    <row r="10" spans="1:4" ht="13.5">
      <c r="A10" s="63">
        <v>3</v>
      </c>
      <c r="B10" s="9" t="s">
        <v>542</v>
      </c>
      <c r="C10" s="105">
        <v>0</v>
      </c>
      <c r="D10" s="105">
        <v>0</v>
      </c>
    </row>
    <row r="11" spans="1:4" ht="13.5">
      <c r="A11" s="63">
        <v>4</v>
      </c>
      <c r="B11" s="9" t="s">
        <v>543</v>
      </c>
      <c r="C11" s="106">
        <v>136</v>
      </c>
      <c r="D11" s="105">
        <v>0</v>
      </c>
    </row>
    <row r="12" spans="1:4" ht="13.5">
      <c r="A12" s="63">
        <v>5</v>
      </c>
      <c r="B12" s="9" t="s">
        <v>544</v>
      </c>
      <c r="C12" s="106">
        <v>266857</v>
      </c>
      <c r="D12" s="106">
        <v>296254</v>
      </c>
    </row>
    <row r="13" spans="1:4" ht="13.5">
      <c r="A13" s="63">
        <v>6</v>
      </c>
      <c r="B13" s="9" t="s">
        <v>545</v>
      </c>
      <c r="C13" s="107">
        <v>237559</v>
      </c>
      <c r="D13" s="107">
        <v>387246</v>
      </c>
    </row>
    <row r="14" spans="1:4" ht="13.5">
      <c r="A14" s="63">
        <v>7</v>
      </c>
      <c r="B14" s="9" t="s">
        <v>709</v>
      </c>
      <c r="C14" s="106">
        <v>49105</v>
      </c>
      <c r="D14" s="106">
        <v>18557</v>
      </c>
    </row>
    <row r="15" spans="1:4" ht="13.5">
      <c r="A15" s="63">
        <v>8</v>
      </c>
      <c r="B15" s="9" t="s">
        <v>547</v>
      </c>
      <c r="C15" s="106">
        <v>-139163</v>
      </c>
      <c r="D15" s="106">
        <v>-136624</v>
      </c>
    </row>
    <row r="16" spans="1:4" ht="13.5">
      <c r="A16" s="63">
        <v>9</v>
      </c>
      <c r="B16" s="9" t="s">
        <v>548</v>
      </c>
      <c r="C16" s="106">
        <v>548469</v>
      </c>
      <c r="D16" s="106">
        <v>850523</v>
      </c>
    </row>
    <row r="17" spans="1:4" ht="13.5">
      <c r="A17" s="219"/>
      <c r="B17" s="183"/>
      <c r="C17" s="153"/>
      <c r="D17" s="153"/>
    </row>
    <row r="18" spans="1:4" ht="13.5">
      <c r="A18" s="12"/>
      <c r="B18" s="12"/>
      <c r="C18" s="12"/>
      <c r="D18" s="12"/>
    </row>
    <row r="19" spans="1:4" ht="13.5">
      <c r="A19" s="239" t="s">
        <v>711</v>
      </c>
      <c r="B19" s="239"/>
      <c r="C19" s="239"/>
      <c r="D19" s="239"/>
    </row>
    <row r="20" spans="1:4" ht="18" customHeight="1">
      <c r="A20" s="12"/>
      <c r="B20" s="12"/>
      <c r="C20" s="12"/>
      <c r="D20" s="12"/>
    </row>
    <row r="21" spans="1:4" ht="13.5">
      <c r="A21" s="10" t="s">
        <v>400</v>
      </c>
      <c r="B21" s="10" t="s">
        <v>401</v>
      </c>
      <c r="C21" s="10" t="s">
        <v>667</v>
      </c>
      <c r="D21" s="37" t="s">
        <v>618</v>
      </c>
    </row>
    <row r="22" spans="1:4" ht="13.5">
      <c r="A22" s="10">
        <v>1</v>
      </c>
      <c r="B22" s="10">
        <v>2</v>
      </c>
      <c r="C22" s="10">
        <v>3</v>
      </c>
      <c r="D22" s="10">
        <v>4</v>
      </c>
    </row>
    <row r="23" spans="1:4" ht="13.5">
      <c r="A23" s="63">
        <v>1</v>
      </c>
      <c r="B23" s="9" t="s">
        <v>541</v>
      </c>
      <c r="C23" s="106">
        <v>15252</v>
      </c>
      <c r="D23" s="106">
        <v>13244</v>
      </c>
    </row>
    <row r="24" spans="1:4" ht="13.5">
      <c r="A24" s="63">
        <v>2</v>
      </c>
      <c r="B24" s="9" t="s">
        <v>544</v>
      </c>
      <c r="C24" s="106">
        <v>19859</v>
      </c>
      <c r="D24" s="106">
        <v>13094</v>
      </c>
    </row>
    <row r="25" spans="1:4" ht="13.5">
      <c r="A25" s="63">
        <v>3</v>
      </c>
      <c r="B25" s="9" t="s">
        <v>545</v>
      </c>
      <c r="C25" s="106">
        <v>26926</v>
      </c>
      <c r="D25" s="107">
        <v>24605</v>
      </c>
    </row>
    <row r="26" spans="1:4" ht="13.5">
      <c r="A26" s="63">
        <v>4</v>
      </c>
      <c r="B26" s="9" t="s">
        <v>709</v>
      </c>
      <c r="C26" s="106">
        <v>2361</v>
      </c>
      <c r="D26" s="106">
        <v>599</v>
      </c>
    </row>
    <row r="27" spans="1:4" ht="13.5">
      <c r="A27" s="63">
        <v>5</v>
      </c>
      <c r="B27" s="9" t="s">
        <v>708</v>
      </c>
      <c r="C27" s="106">
        <v>64398</v>
      </c>
      <c r="D27" s="106">
        <v>51542</v>
      </c>
    </row>
    <row r="28" spans="1:4" ht="13.5">
      <c r="A28" s="12"/>
      <c r="B28" s="12"/>
      <c r="C28" s="12"/>
      <c r="D28" s="12"/>
    </row>
    <row r="29" spans="1:4" ht="27.75" customHeight="1">
      <c r="A29" s="242" t="s">
        <v>710</v>
      </c>
      <c r="B29" s="242"/>
      <c r="C29" s="242"/>
      <c r="D29" s="242"/>
    </row>
  </sheetData>
  <sheetProtection/>
  <mergeCells count="2">
    <mergeCell ref="A19:D19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Пшеничная</dc:creator>
  <cp:keywords/>
  <dc:description/>
  <cp:lastModifiedBy>Customer</cp:lastModifiedBy>
  <cp:lastPrinted>2011-04-26T19:53:45Z</cp:lastPrinted>
  <dcterms:created xsi:type="dcterms:W3CDTF">2008-02-11T13:42:11Z</dcterms:created>
  <dcterms:modified xsi:type="dcterms:W3CDTF">2011-05-30T19:41:52Z</dcterms:modified>
  <cp:category/>
  <cp:version/>
  <cp:contentType/>
  <cp:contentStatus/>
</cp:coreProperties>
</file>