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0" windowWidth="19260" windowHeight="7455" tabRatio="952" activeTab="0"/>
  </bookViews>
  <sheets>
    <sheet name="Баланс" sheetId="1" r:id="rId1"/>
    <sheet name="Звіт про фін. результати" sheetId="2" r:id="rId2"/>
    <sheet name="Рух коштів" sheetId="3" r:id="rId3"/>
    <sheet name="Капітал" sheetId="4" r:id="rId4"/>
    <sheet name="Примітка 4" sheetId="5" r:id="rId5"/>
    <sheet name="Примітка 7" sheetId="6" r:id="rId6"/>
    <sheet name="Таблиця 7.2" sheetId="7" r:id="rId7"/>
    <sheet name="Таблиця 7.3" sheetId="8" r:id="rId8"/>
    <sheet name="Таблиця 7.4" sheetId="9" r:id="rId9"/>
    <sheet name="Примітка 8" sheetId="10" r:id="rId10"/>
    <sheet name="Таблиця 8.2 " sheetId="11" r:id="rId11"/>
    <sheet name="Таблиця 8.3" sheetId="12" r:id="rId12"/>
    <sheet name="Таблиця 8.4" sheetId="13" r:id="rId13"/>
    <sheet name="Таблиця 8.5" sheetId="14" r:id="rId14"/>
    <sheet name="Таблиця 8.6" sheetId="15" r:id="rId15"/>
    <sheet name="Таблиця 8.7" sheetId="16" r:id="rId16"/>
    <sheet name="Таблиця 8.8" sheetId="17" r:id="rId17"/>
    <sheet name="Таблиця 8.9" sheetId="18" r:id="rId18"/>
    <sheet name="Таблиця 8.10" sheetId="19" r:id="rId19"/>
    <sheet name="Таблиця 10.2" sheetId="20" r:id="rId20"/>
    <sheet name="Примiтка 14" sheetId="21" r:id="rId21"/>
    <sheet name="Примітка 15" sheetId="22" r:id="rId22"/>
    <sheet name="Таблиця 15.2" sheetId="23" r:id="rId23"/>
    <sheet name="Таблиця 15.3" sheetId="24" r:id="rId24"/>
    <sheet name="Таблиця 15.4" sheetId="25" r:id="rId25"/>
    <sheet name="Таблиця 15.5" sheetId="26" r:id="rId26"/>
    <sheet name="Примітка 16" sheetId="27" r:id="rId27"/>
    <sheet name="Примітка  18" sheetId="28" r:id="rId28"/>
    <sheet name="Примітка 19" sheetId="29" r:id="rId29"/>
    <sheet name="Таблиця 19.2" sheetId="30" r:id="rId30"/>
    <sheet name="Примітка 22" sheetId="31" r:id="rId31"/>
    <sheet name="Таблиця 22.2" sheetId="32" r:id="rId32"/>
    <sheet name="Примітка 23" sheetId="33" r:id="rId33"/>
    <sheet name="Примітка 24" sheetId="34" r:id="rId34"/>
    <sheet name="Примітка 26" sheetId="35" r:id="rId35"/>
    <sheet name="Примітка 27" sheetId="36" r:id="rId36"/>
    <sheet name="Примітка 28" sheetId="37" r:id="rId37"/>
    <sheet name="Примітка 29" sheetId="38" r:id="rId38"/>
    <sheet name="Примітка 30" sheetId="39" r:id="rId39"/>
    <sheet name="Примітка 31" sheetId="40" r:id="rId40"/>
    <sheet name="Примітка 32" sheetId="41" r:id="rId41"/>
    <sheet name="Таблиця 32.3" sheetId="42" r:id="rId42"/>
    <sheet name="Таблиця 32.4" sheetId="43" r:id="rId43"/>
    <sheet name="Примітка 34" sheetId="44" r:id="rId44"/>
    <sheet name="Примітка 36" sheetId="45" r:id="rId45"/>
    <sheet name="Таблиця 36.2" sheetId="46" r:id="rId46"/>
    <sheet name="Таблиця 36.3" sheetId="47" r:id="rId47"/>
    <sheet name="Таблиця 36.4" sheetId="48" r:id="rId48"/>
    <sheet name="Таблиця 36.5" sheetId="49" r:id="rId49"/>
    <sheet name="Таблиця 36.6" sheetId="50" r:id="rId50"/>
    <sheet name="Таблиця 36.7" sheetId="51" r:id="rId51"/>
    <sheet name="Таблиця 36.8" sheetId="52" r:id="rId52"/>
    <sheet name="Примітка 37" sheetId="53" r:id="rId53"/>
    <sheet name="Таблиця 37.2" sheetId="54" r:id="rId54"/>
    <sheet name="Таблиця 37.3" sheetId="55" r:id="rId55"/>
    <sheet name="Таблиця 37.4_" sheetId="56" r:id="rId56"/>
    <sheet name="Таблиця 37.5" sheetId="57" r:id="rId57"/>
    <sheet name="Таблиця 37.6" sheetId="58" r:id="rId58"/>
    <sheet name="Таблиця 37.7" sheetId="59" r:id="rId59"/>
    <sheet name="Таблиця 37.8" sheetId="60" r:id="rId60"/>
    <sheet name="Таблиця 37.9" sheetId="61" r:id="rId61"/>
    <sheet name="Таблиця 37.10" sheetId="62" r:id="rId62"/>
    <sheet name="Таблиця 37.11" sheetId="63" r:id="rId63"/>
    <sheet name="Примітка 38" sheetId="64" r:id="rId64"/>
    <sheet name="Примітка 39" sheetId="65" r:id="rId65"/>
    <sheet name="Таблиця 39.2" sheetId="66" r:id="rId66"/>
    <sheet name="Таблиця 39.3" sheetId="67" r:id="rId67"/>
    <sheet name="Примітка 41" sheetId="68" r:id="rId68"/>
    <sheet name="Примітка 42" sheetId="69" r:id="rId69"/>
    <sheet name="Таблиця 42.2" sheetId="70" r:id="rId70"/>
    <sheet name="Таблиця 42.4" sheetId="71" r:id="rId71"/>
    <sheet name="Таблиця 42.5" sheetId="72" r:id="rId72"/>
    <sheet name="Таблиця 42.6" sheetId="73" r:id="rId73"/>
    <sheet name="Таблиця 42.8" sheetId="74" r:id="rId74"/>
    <sheet name="Таблиця 42.9" sheetId="75" r:id="rId75"/>
    <sheet name="Примітка 45" sheetId="76" r:id="rId76"/>
    <sheet name="Примітка 46" sheetId="77" r:id="rId77"/>
    <sheet name="Лист1" sheetId="78" r:id="rId78"/>
  </sheets>
  <definedNames>
    <definedName name="_xlnm.Print_Area" localSheetId="0">'Баланс'!$A$1:$F$47</definedName>
    <definedName name="_xlnm.Print_Area" localSheetId="1">'Звіт про фін. результати'!$A$1:$F$48</definedName>
    <definedName name="_xlnm.Print_Area" localSheetId="3">'Капітал'!$A$1:$J$63</definedName>
    <definedName name="_xlnm.Print_Area" localSheetId="20">'Примiтка 14'!$A$1:$M$55</definedName>
    <definedName name="_xlnm.Print_Area" localSheetId="27">'Примітка  18'!$A$1:$D$18</definedName>
    <definedName name="_xlnm.Print_Area" localSheetId="21">'Примітка 15'!$A$1:$E$22</definedName>
    <definedName name="_xlnm.Print_Area" localSheetId="26">'Примітка 16'!$A$1:$E$19</definedName>
    <definedName name="_xlnm.Print_Area" localSheetId="28">'Примітка 19'!$A$1:$D$20</definedName>
    <definedName name="_xlnm.Print_Area" localSheetId="30">'Примітка 22'!$A$1:$G$18</definedName>
    <definedName name="_xlnm.Print_Area" localSheetId="32">'Примітка 23'!$A$1:$E$20</definedName>
    <definedName name="_xlnm.Print_Area" localSheetId="33">'Примітка 24'!$A$1:$E$20</definedName>
    <definedName name="_xlnm.Print_Area" localSheetId="34">'Примітка 26'!$A$1:$I$24</definedName>
    <definedName name="_xlnm.Print_Area" localSheetId="35">'Примітка 27'!$A$1:$M$23</definedName>
    <definedName name="_xlnm.Print_Area" localSheetId="36">'Примітка 28'!$A$1:$D$35</definedName>
    <definedName name="_xlnm.Print_Area" localSheetId="37">'Примітка 29'!$A$1:$D$28</definedName>
    <definedName name="_xlnm.Print_Area" localSheetId="38">'Примітка 30'!$A$1:$E$20</definedName>
    <definedName name="_xlnm.Print_Area" localSheetId="39">'Примітка 31'!$A$1:$E$30</definedName>
    <definedName name="_xlnm.Print_Area" localSheetId="40">'Примітка 32'!$A$1:$D$16</definedName>
    <definedName name="_xlnm.Print_Area" localSheetId="43">'Примітка 34'!$A$1:$E$19</definedName>
    <definedName name="_xlnm.Print_Area" localSheetId="44">'Примітка 36'!$A$2:$I$19</definedName>
    <definedName name="_xlnm.Print_Area" localSheetId="52">'Примітка 37'!$A$1:$J$21</definedName>
    <definedName name="_xlnm.Print_Area" localSheetId="63">'Примітка 38'!$A$1:$D$30</definedName>
    <definedName name="_xlnm.Print_Area" localSheetId="64">'Примітка 39'!$A$1:$D$14</definedName>
    <definedName name="_xlnm.Print_Area" localSheetId="4">'Примітка 4'!$A$1:$D$19</definedName>
    <definedName name="_xlnm.Print_Area" localSheetId="67">'Примітка 41'!$A$1:$F$18</definedName>
    <definedName name="_xlnm.Print_Area" localSheetId="68">'Примітка 42'!$A$1:$H$29</definedName>
    <definedName name="_xlnm.Print_Area" localSheetId="75">'Примітка 45'!$A$1:$I$5</definedName>
    <definedName name="_xlnm.Print_Area" localSheetId="76">'Примітка 46'!$A$1:$I$18</definedName>
    <definedName name="_xlnm.Print_Area" localSheetId="5">'Примітка 7'!$A$1:$D$20</definedName>
    <definedName name="_xlnm.Print_Area" localSheetId="9">'Примітка 8'!$A$1:$D$40</definedName>
    <definedName name="_xlnm.Print_Area" localSheetId="2">'Рух коштів'!$A$1:$F$78</definedName>
    <definedName name="_xlnm.Print_Area" localSheetId="19">'Таблиця 10.2'!$A$1:$E$24</definedName>
    <definedName name="_xlnm.Print_Area" localSheetId="22">'Таблиця 15.2'!$A$1:$I$17</definedName>
    <definedName name="_xlnm.Print_Area" localSheetId="23">'Таблиця 15.3'!$A$1:$I$18</definedName>
    <definedName name="_xlnm.Print_Area" localSheetId="24">'Таблиця 15.4'!$A$1:$I$33</definedName>
    <definedName name="_xlnm.Print_Area" localSheetId="25">'Таблиця 15.5'!$A$1:$I$34</definedName>
    <definedName name="_xlnm.Print_Area" localSheetId="29">'Таблиця 19.2'!$A$1:$F$22</definedName>
    <definedName name="_xlnm.Print_Area" localSheetId="31">'Таблиця 22.2'!$A$1:$G$17</definedName>
    <definedName name="_xlnm.Print_Area" localSheetId="41">'Таблиця 32.3'!$A$1:$H$17</definedName>
    <definedName name="_xlnm.Print_Area" localSheetId="42">'Таблиця 32.4'!$A$1:$H$15</definedName>
    <definedName name="_xlnm.Print_Area" localSheetId="45">'Таблиця 36.2'!$A$1:$I$30</definedName>
    <definedName name="_xlnm.Print_Area" localSheetId="46">'Таблиця 36.3'!$A$1:$I$31</definedName>
    <definedName name="_xlnm.Print_Area" localSheetId="47">'Таблиця 36.4'!$A$1:$I$17</definedName>
    <definedName name="_xlnm.Print_Area" localSheetId="48">'Таблиця 36.5'!$A$1:$I$26</definedName>
    <definedName name="_xlnm.Print_Area" localSheetId="49">'Таблиця 36.6'!$A$1:$I$32</definedName>
    <definedName name="_xlnm.Print_Area" localSheetId="50">'Таблиця 36.7'!$A$1:$H$17</definedName>
    <definedName name="_xlnm.Print_Area" localSheetId="51">'Таблиця 36.8'!$A$1:$H$18</definedName>
    <definedName name="_xlnm.Print_Area" localSheetId="61">'Таблиця 37.10'!$A$1:$H$28</definedName>
    <definedName name="_xlnm.Print_Area" localSheetId="62">'Таблиця 37.11'!$A$1:$H$30</definedName>
    <definedName name="_xlnm.Print_Area" localSheetId="53">'Таблиця 37.2'!$A$1:$F$18</definedName>
    <definedName name="_xlnm.Print_Area" localSheetId="54">'Таблиця 37.3'!$A$1:$G$21</definedName>
    <definedName name="_xlnm.Print_Area" localSheetId="56">'Таблиця 37.5'!$A$1:$J$33</definedName>
    <definedName name="_xlnm.Print_Area" localSheetId="57">'Таблиця 37.6'!$A$1:$F$33</definedName>
    <definedName name="_xlnm.Print_Area" localSheetId="58">'Таблиця 37.7'!$A$1:$F$33</definedName>
    <definedName name="_xlnm.Print_Area" localSheetId="59">'Таблиця 37.8'!$A$1:$H$23</definedName>
    <definedName name="_xlnm.Print_Area" localSheetId="60">'Таблиця 37.9'!$A$1:$H$25</definedName>
    <definedName name="_xlnm.Print_Area" localSheetId="65">'Таблиця 39.2'!$A$1:$E$15</definedName>
    <definedName name="_xlnm.Print_Area" localSheetId="66">'Таблиця 39.3'!$A$1:$G$18</definedName>
    <definedName name="_xlnm.Print_Area" localSheetId="69">'Таблиця 42.2'!$A$1:$H$28</definedName>
    <definedName name="_xlnm.Print_Area" localSheetId="70">'Таблиця 42.4'!$A$1:$H$12</definedName>
    <definedName name="_xlnm.Print_Area" localSheetId="71">'Таблиця 42.5'!$A$1:$H$27</definedName>
    <definedName name="_xlnm.Print_Area" localSheetId="72">'Таблиця 42.6'!$A$1:$H$27</definedName>
    <definedName name="_xlnm.Print_Area" localSheetId="73">'Таблиця 42.8'!$A$1:$H$11</definedName>
    <definedName name="_xlnm.Print_Area" localSheetId="74">'Таблиця 42.9'!$A$1:$F$17</definedName>
    <definedName name="_xlnm.Print_Area" localSheetId="6">'Таблиця 7.2'!$A$1:$F$24</definedName>
    <definedName name="_xlnm.Print_Area" localSheetId="7">'Таблиця 7.3'!$A$1:$F$28</definedName>
    <definedName name="_xlnm.Print_Area" localSheetId="8">'Таблиця 7.4'!$A$1:$F$21</definedName>
    <definedName name="_xlnm.Print_Area" localSheetId="18">'Таблиця 8.10'!$A$1:$J$23</definedName>
    <definedName name="_xlnm.Print_Area" localSheetId="10">'Таблиця 8.2 '!$A$2:$J$18</definedName>
    <definedName name="_xlnm.Print_Area" localSheetId="11">'Таблиця 8.3'!$A$1:$J$25</definedName>
    <definedName name="_xlnm.Print_Area" localSheetId="12">'Таблиця 8.4'!$A$1:$F$21</definedName>
    <definedName name="_xlnm.Print_Area" localSheetId="13">'Таблиця 8.5'!$A$1:$J$24</definedName>
    <definedName name="_xlnm.Print_Area" localSheetId="14">'Таблиця 8.6'!$A$1:$J$21</definedName>
    <definedName name="_xlnm.Print_Area" localSheetId="15">'Таблиця 8.7'!$A$1:$J$32</definedName>
    <definedName name="_xlnm.Print_Area" localSheetId="16">'Таблиця 8.8'!$A$1:$J$36</definedName>
    <definedName name="_xlnm.Print_Area" localSheetId="17">'Таблиця 8.9'!$A$1:$J$23</definedName>
  </definedNames>
  <calcPr fullCalcOnLoad="1"/>
</workbook>
</file>

<file path=xl/sharedStrings.xml><?xml version="1.0" encoding="utf-8"?>
<sst xmlns="http://schemas.openxmlformats.org/spreadsheetml/2006/main" count="3016" uniqueCount="884">
  <si>
    <t xml:space="preserve">Дебіторська заборгованість за торговими операціями </t>
  </si>
  <si>
    <t xml:space="preserve">Заборгованість за фінансовим лізингом (орендою) </t>
  </si>
  <si>
    <t xml:space="preserve">Дебіторська заборгованість за операціями з кредитовими та дебетовими картками </t>
  </si>
  <si>
    <t xml:space="preserve">Розрахунки за конверсійними операціями </t>
  </si>
  <si>
    <t xml:space="preserve">Переоцінка фінансових інструментів, що обліковуються за позабалансовими рахунками </t>
  </si>
  <si>
    <t xml:space="preserve">Похідні фінансові активи, що призначені для обліку хеджування </t>
  </si>
  <si>
    <t xml:space="preserve">Грошові кошти з обмеженим правом користування </t>
  </si>
  <si>
    <t xml:space="preserve">Резерв під знецінення </t>
  </si>
  <si>
    <t xml:space="preserve">Усього інших фінансових активів за мінусом резервів </t>
  </si>
  <si>
    <t xml:space="preserve">Фінансовий лізинг (оренда) </t>
  </si>
  <si>
    <t xml:space="preserve">Конверсійні операції </t>
  </si>
  <si>
    <t xml:space="preserve">Поточна заборгованість та незнецінена: </t>
  </si>
  <si>
    <t xml:space="preserve">Великі клієнти з кредитною історією більше 2 років </t>
  </si>
  <si>
    <t xml:space="preserve">Нові великі клієнти </t>
  </si>
  <si>
    <t xml:space="preserve">Середні компанії </t>
  </si>
  <si>
    <t xml:space="preserve">Малі компанії </t>
  </si>
  <si>
    <t xml:space="preserve">Дебіторська заборгованість, умови якої протягом року були переглянуті </t>
  </si>
  <si>
    <t xml:space="preserve">Прострочена, але незнецінена: </t>
  </si>
  <si>
    <t xml:space="preserve">Заборгованість знецінена на індивідуальній основі: </t>
  </si>
  <si>
    <t xml:space="preserve">Інша дебіторська заборгованість </t>
  </si>
  <si>
    <t xml:space="preserve">Усього іншої фінансової дебіторської заборгованості </t>
  </si>
  <si>
    <t xml:space="preserve">Дебіторська заборгованість з придбання активів </t>
  </si>
  <si>
    <t xml:space="preserve">Передоплата за послуги </t>
  </si>
  <si>
    <t xml:space="preserve">Дорогоцінні метали </t>
  </si>
  <si>
    <t xml:space="preserve">Майно, що перейшло у власність банку як заставодержателя </t>
  </si>
  <si>
    <t xml:space="preserve">Резерв </t>
  </si>
  <si>
    <t xml:space="preserve">Усього інших активів за мінусом резервів </t>
  </si>
  <si>
    <t xml:space="preserve">Інші фінансові активи, що обліковуються за справедливою вартістю з визнанням результату переоцінки у фінансових результатах </t>
  </si>
  <si>
    <t xml:space="preserve">Інвестиції в асоційовані компанії </t>
  </si>
  <si>
    <t xml:space="preserve">Основні засоби </t>
  </si>
  <si>
    <t xml:space="preserve">Кошти клієнтів </t>
  </si>
  <si>
    <t xml:space="preserve">справедлива вартість </t>
  </si>
  <si>
    <t xml:space="preserve">Кореспондентські рахунки та депозити овернайт інших банків </t>
  </si>
  <si>
    <t xml:space="preserve">Депозити інших банків: </t>
  </si>
  <si>
    <t xml:space="preserve">Договори продажу і зворотного викупу з іншими банками </t>
  </si>
  <si>
    <t xml:space="preserve">Кредити, отримані: </t>
  </si>
  <si>
    <t xml:space="preserve">Прострочені залучені кошти інших банків </t>
  </si>
  <si>
    <t xml:space="preserve">Усього коштів інших банків </t>
  </si>
  <si>
    <t xml:space="preserve">Державні та громадські організації: </t>
  </si>
  <si>
    <t xml:space="preserve">Поточні рахунки </t>
  </si>
  <si>
    <t xml:space="preserve">Строкові кошти </t>
  </si>
  <si>
    <t xml:space="preserve">Інші юридичні особи </t>
  </si>
  <si>
    <t xml:space="preserve">Фізичні особи: </t>
  </si>
  <si>
    <t xml:space="preserve">Усього коштів клієнтів </t>
  </si>
  <si>
    <t xml:space="preserve">Центральні та місцеві органи державного управління </t>
  </si>
  <si>
    <t xml:space="preserve">Усього коштів клієнтів: </t>
  </si>
  <si>
    <t xml:space="preserve">балансова вартість </t>
  </si>
  <si>
    <t xml:space="preserve">Зобов'язання кредитного характеру </t>
  </si>
  <si>
    <t xml:space="preserve">Податкові ризики </t>
  </si>
  <si>
    <t xml:space="preserve">Залишок на 1 січня </t>
  </si>
  <si>
    <t xml:space="preserve">Залишок на кінець дня 31 грудня </t>
  </si>
  <si>
    <t xml:space="preserve">При-мітки </t>
  </si>
  <si>
    <t xml:space="preserve">Кредиторська заборгованість </t>
  </si>
  <si>
    <t xml:space="preserve">Дивіденди до сплати </t>
  </si>
  <si>
    <t xml:space="preserve">Кредиторська заборгованість за дебетовими та кредитовими картками </t>
  </si>
  <si>
    <t xml:space="preserve">Резерви під зобов'язання кредитного характеру </t>
  </si>
  <si>
    <t xml:space="preserve">Інші нараховані зобов'язання </t>
  </si>
  <si>
    <t xml:space="preserve">Усього інших фінансових зобов'язань </t>
  </si>
  <si>
    <t xml:space="preserve">Кредиторська заборгованість за податками та обов'язковими платежами, крім податку на прибуток </t>
  </si>
  <si>
    <t xml:space="preserve">Кредиторська заборгованість за розрахунками з працівниками банку </t>
  </si>
  <si>
    <t xml:space="preserve">Кредиторська заборгованість з придбання активів </t>
  </si>
  <si>
    <t xml:space="preserve">Доходи майбутніх періодів </t>
  </si>
  <si>
    <t xml:space="preserve">Кількість акцій в обігу (тис.шт.) </t>
  </si>
  <si>
    <t xml:space="preserve">Внески за акціями (паями, частками) нового випуску </t>
  </si>
  <si>
    <t xml:space="preserve">Продаж раніше викуплених власних акцій </t>
  </si>
  <si>
    <t xml:space="preserve">Анульовані раніше викуплені власні акції </t>
  </si>
  <si>
    <t xml:space="preserve">Дивіденди, що капіталізовані </t>
  </si>
  <si>
    <t xml:space="preserve">Прості акції </t>
  </si>
  <si>
    <t xml:space="preserve">Дивіденди, що спрямовані на збільшення статутного капіталу </t>
  </si>
  <si>
    <t xml:space="preserve">Фонд переоцінки </t>
  </si>
  <si>
    <t>Звіт про рух грошових коштів</t>
  </si>
  <si>
    <t>Звіт про власний капітал</t>
  </si>
  <si>
    <t xml:space="preserve">Прибуток/(збиток), що належить акціонерам - власникам простих акцій банку </t>
  </si>
  <si>
    <t xml:space="preserve">Прибуток/(збиток), що належить акціонерам - власникам привілейованих акцій банку </t>
  </si>
  <si>
    <t xml:space="preserve">Середньорічна кількість простих акцій в обігу (тис.шт.) </t>
  </si>
  <si>
    <t xml:space="preserve">Середньорічна кількість привілейованих акцій в обігу (тис.шт.) </t>
  </si>
  <si>
    <t xml:space="preserve">Чистий прибуток/(збиток) на одну привілейовану акцію </t>
  </si>
  <si>
    <t xml:space="preserve">Скоригований чистий прибуток/(збиток) на одну привілейовану акцію </t>
  </si>
  <si>
    <t xml:space="preserve">Найменування звітних сегментів </t>
  </si>
  <si>
    <t xml:space="preserve">Вилучення </t>
  </si>
  <si>
    <t xml:space="preserve">Доходи від зовнішніх контрагентів </t>
  </si>
  <si>
    <t xml:space="preserve">Доходи від інших сегментів </t>
  </si>
  <si>
    <t xml:space="preserve">Усього доходів </t>
  </si>
  <si>
    <t xml:space="preserve">послуги корпоративним клієнтам </t>
  </si>
  <si>
    <t xml:space="preserve">послуги фізичним особам </t>
  </si>
  <si>
    <t xml:space="preserve">інвестиційна банківська діяльність </t>
  </si>
  <si>
    <t xml:space="preserve">інші операції </t>
  </si>
  <si>
    <t xml:space="preserve">Інші операційні витрати </t>
  </si>
  <si>
    <t xml:space="preserve">Усього витрат </t>
  </si>
  <si>
    <t xml:space="preserve">Результат сегмента </t>
  </si>
  <si>
    <t xml:space="preserve">Нерозподілені доходи </t>
  </si>
  <si>
    <t xml:space="preserve">Нерозподілені витрати </t>
  </si>
  <si>
    <t xml:space="preserve">Частка у фінансовому результаті асоційованої компанії після оподаткування </t>
  </si>
  <si>
    <t xml:space="preserve">Прибуток/(збиток) до оподаткування </t>
  </si>
  <si>
    <t xml:space="preserve">Витрати за податком на прибуток </t>
  </si>
  <si>
    <t xml:space="preserve">Прибуток/(збиток) </t>
  </si>
  <si>
    <t xml:space="preserve">Довгострокові активи, утримувані для продажу (чи груп вибуття) </t>
  </si>
  <si>
    <t xml:space="preserve">Інші активи сегментів </t>
  </si>
  <si>
    <t xml:space="preserve">Усього активів сегментів </t>
  </si>
  <si>
    <t xml:space="preserve">Поточні та відстрочені податкові активи </t>
  </si>
  <si>
    <t xml:space="preserve">Інші нерозподілені активи </t>
  </si>
  <si>
    <t xml:space="preserve">Зобов'язання, що безпосередньо пов'язані з довгостроковими активами, утримуваними для продажу (чи груп вибуття) </t>
  </si>
  <si>
    <t xml:space="preserve">Інші зобов'язання сегментів </t>
  </si>
  <si>
    <t xml:space="preserve">Усього зобов'язань сегментів </t>
  </si>
  <si>
    <t xml:space="preserve">Поточні та відстрочені податкові зобов'язання </t>
  </si>
  <si>
    <t xml:space="preserve">Інші нерозподілені зобов'язання </t>
  </si>
  <si>
    <t xml:space="preserve">Інші сегментні статті </t>
  </si>
  <si>
    <t xml:space="preserve">Капітальні інвестиції </t>
  </si>
  <si>
    <t xml:space="preserve">Зменшення корисності, що визнається безпосередньо у складі власного капіталу </t>
  </si>
  <si>
    <t xml:space="preserve">Інші негрошові доходи/(витрати) </t>
  </si>
  <si>
    <t xml:space="preserve">Україна </t>
  </si>
  <si>
    <t xml:space="preserve">Європа </t>
  </si>
  <si>
    <t xml:space="preserve">США </t>
  </si>
  <si>
    <t xml:space="preserve">Інші країни </t>
  </si>
  <si>
    <t xml:space="preserve">Найменування валюти </t>
  </si>
  <si>
    <t xml:space="preserve">Долари США </t>
  </si>
  <si>
    <t xml:space="preserve">Євро </t>
  </si>
  <si>
    <t xml:space="preserve">Фунти стерлінгів </t>
  </si>
  <si>
    <t xml:space="preserve">монетарні активи </t>
  </si>
  <si>
    <t xml:space="preserve">монетарні зобов'язання </t>
  </si>
  <si>
    <t xml:space="preserve">похідні фінансові інструменти </t>
  </si>
  <si>
    <t xml:space="preserve">чиста позиція </t>
  </si>
  <si>
    <t xml:space="preserve">вплив на прибуток/(збиток) </t>
  </si>
  <si>
    <t xml:space="preserve">вплив на власний капітал </t>
  </si>
  <si>
    <t xml:space="preserve">вплив на прибуток/ (збиток) </t>
  </si>
  <si>
    <t xml:space="preserve">Зміцнення долара США на 5% </t>
  </si>
  <si>
    <t xml:space="preserve">Послаблення долара США на 5% </t>
  </si>
  <si>
    <t xml:space="preserve">Зміцнення євро на 5% </t>
  </si>
  <si>
    <t xml:space="preserve">Послаблення євро на 5% </t>
  </si>
  <si>
    <t xml:space="preserve">Зміцнення фунта стерлінгів на 5% </t>
  </si>
  <si>
    <t xml:space="preserve">Послаблення фунта стерлінгів на 5% </t>
  </si>
  <si>
    <t xml:space="preserve">Зміцнення інших валют </t>
  </si>
  <si>
    <t xml:space="preserve">Послаблення інших валют </t>
  </si>
  <si>
    <t xml:space="preserve">На вимогу і менше 1 міс. </t>
  </si>
  <si>
    <t xml:space="preserve">Від 1 до 6 міс. </t>
  </si>
  <si>
    <t xml:space="preserve">Від 6 до 12 міс. </t>
  </si>
  <si>
    <t xml:space="preserve">Більше року </t>
  </si>
  <si>
    <t xml:space="preserve">Усього фінансових активів </t>
  </si>
  <si>
    <t xml:space="preserve">Усього фінансових зобов'язань </t>
  </si>
  <si>
    <t xml:space="preserve">Немонетарні </t>
  </si>
  <si>
    <t xml:space="preserve">(%) </t>
  </si>
  <si>
    <t xml:space="preserve">євро </t>
  </si>
  <si>
    <t xml:space="preserve">інші </t>
  </si>
  <si>
    <t xml:space="preserve">Активи </t>
  </si>
  <si>
    <t xml:space="preserve">Торгові боргові цінні папери </t>
  </si>
  <si>
    <t xml:space="preserve">Інші боргові цінні папери, що обліковуються за справедливою вартістю з визнанням результату переоцінки у фінансових результатах </t>
  </si>
  <si>
    <t xml:space="preserve">Боргові цінні папери у портфелі банку на продаж </t>
  </si>
  <si>
    <t xml:space="preserve">Боргові цінні папери у портфелі банку до погашення </t>
  </si>
  <si>
    <t xml:space="preserve">Переведення до довгострокових активів, що утримуються для продажу </t>
  </si>
  <si>
    <t xml:space="preserve">Зобов'язання </t>
  </si>
  <si>
    <t xml:space="preserve">Кошти клієнтів: </t>
  </si>
  <si>
    <t xml:space="preserve">Зобов'язання, що пов'язані з довгостроковими активами, що утримуються для продажу (чи групами вибуття) </t>
  </si>
  <si>
    <t xml:space="preserve">гривня </t>
  </si>
  <si>
    <t xml:space="preserve">долари США </t>
  </si>
  <si>
    <t xml:space="preserve">ОЕСР </t>
  </si>
  <si>
    <t xml:space="preserve">Нефінансові активи </t>
  </si>
  <si>
    <t xml:space="preserve">Нефінансові зобов'язання </t>
  </si>
  <si>
    <t xml:space="preserve">Чиста балансова позиція </t>
  </si>
  <si>
    <t xml:space="preserve">Від 1 до 3 міс. </t>
  </si>
  <si>
    <t xml:space="preserve">Від 3 до 12 міс. </t>
  </si>
  <si>
    <t xml:space="preserve">Від 12 міс. до 5 років </t>
  </si>
  <si>
    <t xml:space="preserve">Фізичні особи </t>
  </si>
  <si>
    <t xml:space="preserve">Поставочні форвардні контракти, загальна сума </t>
  </si>
  <si>
    <t xml:space="preserve">Поставочні форвардні контракти, чиста сума </t>
  </si>
  <si>
    <t xml:space="preserve">Фінансові гарантії </t>
  </si>
  <si>
    <t xml:space="preserve">Інші зобов'язання кредитного характеру </t>
  </si>
  <si>
    <t xml:space="preserve">Усього потенційних майбутніх виплат за фінансовими зобов'язаннями </t>
  </si>
  <si>
    <t xml:space="preserve">На вимогу та менше 1 міс. </t>
  </si>
  <si>
    <t xml:space="preserve">Чистий розрив ліквідності на кінець дня 31 грудня </t>
  </si>
  <si>
    <t xml:space="preserve">Сукупний розрив ліквідності на кінець дня 31 грудня </t>
  </si>
  <si>
    <t xml:space="preserve">Усього регулятивного капіталу </t>
  </si>
  <si>
    <t xml:space="preserve">Зобов'язання з кредитування, що надані </t>
  </si>
  <si>
    <t xml:space="preserve">Невикористані кредитні лінії </t>
  </si>
  <si>
    <t xml:space="preserve">Власні акції (частки, паї), що викуплені в акціонерів (учасників) </t>
  </si>
  <si>
    <t xml:space="preserve">Емісійні різниці </t>
  </si>
  <si>
    <t xml:space="preserve">Усього пасивів </t>
  </si>
  <si>
    <t>4.1</t>
  </si>
  <si>
    <t>4.2</t>
  </si>
  <si>
    <t>5.1</t>
  </si>
  <si>
    <t>5.2</t>
  </si>
  <si>
    <t>13.1</t>
  </si>
  <si>
    <t>13.2</t>
  </si>
  <si>
    <t>14.1</t>
  </si>
  <si>
    <t>14.2</t>
  </si>
  <si>
    <t xml:space="preserve">Чистий процентний дохід/(Чисті процентні витрати) </t>
  </si>
  <si>
    <t xml:space="preserve">Процентні доходи </t>
  </si>
  <si>
    <t xml:space="preserve">Процентні витрати </t>
  </si>
  <si>
    <t xml:space="preserve">Комісійні доходи </t>
  </si>
  <si>
    <t xml:space="preserve">Комісійні витрати </t>
  </si>
  <si>
    <t xml:space="preserve">Результат від торгових операцій з цінними паперами в торговому портфелі банку </t>
  </si>
  <si>
    <t xml:space="preserve">Результат від операцій з хеджування </t>
  </si>
  <si>
    <t xml:space="preserve">Результат від торгівлі іноземною валютою </t>
  </si>
  <si>
    <t xml:space="preserve">Результат від переоцінки об'єктів інвестиційної нерухомості </t>
  </si>
  <si>
    <t xml:space="preserve">Результат від переоцінки іноземної валюти </t>
  </si>
  <si>
    <t xml:space="preserve">Резерви під заборгованість за кредитами </t>
  </si>
  <si>
    <t xml:space="preserve">Знецінення цінних паперів у портфелі банку на продаж </t>
  </si>
  <si>
    <t xml:space="preserve">Результат від продажу цінних паперів у портфелі банку на продаж </t>
  </si>
  <si>
    <t xml:space="preserve">Знецінення цінних паперів у портфелі банку до погашення </t>
  </si>
  <si>
    <t xml:space="preserve">Інші операційні доходи </t>
  </si>
  <si>
    <t xml:space="preserve">Адміністративні та інші операційні витрати </t>
  </si>
  <si>
    <t xml:space="preserve">Дохід від участі в капіталі </t>
  </si>
  <si>
    <t xml:space="preserve">Витрати на податок на прибуток </t>
  </si>
  <si>
    <t xml:space="preserve">Чистий прибуток/(збиток) від продажу довгострокових активів, призначених для продажу </t>
  </si>
  <si>
    <t>1.1</t>
  </si>
  <si>
    <t>1.2</t>
  </si>
  <si>
    <t>2.1</t>
  </si>
  <si>
    <t>2.2</t>
  </si>
  <si>
    <t>19.1</t>
  </si>
  <si>
    <t>19.2</t>
  </si>
  <si>
    <t xml:space="preserve">Примітки </t>
  </si>
  <si>
    <t xml:space="preserve">Грошові кошти від операційної діяльності: </t>
  </si>
  <si>
    <t xml:space="preserve">Зміни в операційних активах та зобов'язаннях: </t>
  </si>
  <si>
    <t xml:space="preserve">Чистий (приріст)/зниження за торговими цінними паперами </t>
  </si>
  <si>
    <t xml:space="preserve">Чистий (приріст)/зниження за коштами в інших банках </t>
  </si>
  <si>
    <t xml:space="preserve">Чистий (приріст)/зниження за іншими фінансовими активами </t>
  </si>
  <si>
    <t xml:space="preserve">Чистий (приріст)/зниження за іншими активами </t>
  </si>
  <si>
    <t xml:space="preserve">Грошові кошти від інвестиційної діяльності: </t>
  </si>
  <si>
    <t xml:space="preserve">Придбання цінних паперів у портфелі банку на продаж </t>
  </si>
  <si>
    <t xml:space="preserve">Дохід від реалізації цінних паперів у портфелі банку на продаж </t>
  </si>
  <si>
    <t xml:space="preserve">Придбання цінних паперів у портфелі банку до погашення </t>
  </si>
  <si>
    <t xml:space="preserve">Дохід від погашення цінних паперів у портфелі банку до погашення </t>
  </si>
  <si>
    <t xml:space="preserve">Придбання основних засобів </t>
  </si>
  <si>
    <t xml:space="preserve">Дохід від реалізації основних засобів </t>
  </si>
  <si>
    <t xml:space="preserve">Дивіденди отримані </t>
  </si>
  <si>
    <t xml:space="preserve">Придбання дочірніх компаній за мінусом отриманих грошових коштів </t>
  </si>
  <si>
    <t xml:space="preserve">Дохід від реалізації дочірньої компанії за мінусом виплачених грошових коштів </t>
  </si>
  <si>
    <t xml:space="preserve">Придбання асоційованих компаній </t>
  </si>
  <si>
    <t xml:space="preserve">Дохід від реалізації асоційованих компаній </t>
  </si>
  <si>
    <t xml:space="preserve">Придбання інвестиційної нерухомості </t>
  </si>
  <si>
    <t xml:space="preserve">Дохід від реалізації інвестиційної нерухомості </t>
  </si>
  <si>
    <t xml:space="preserve">Придбання нематеріальних активів </t>
  </si>
  <si>
    <t xml:space="preserve">Дохід від вибуття нематеріальних активів </t>
  </si>
  <si>
    <t xml:space="preserve">Чисті грошові кошти, що отримані від інвестиційної діяльності/(використані в інвестиційній діяльності) </t>
  </si>
  <si>
    <t xml:space="preserve">Грошові кошти від фінансової діяльності: </t>
  </si>
  <si>
    <t xml:space="preserve">Отримані інші залучені кошти </t>
  </si>
  <si>
    <t xml:space="preserve">Повернення інших залучених коштів </t>
  </si>
  <si>
    <t xml:space="preserve">Отримання субординованого боргу </t>
  </si>
  <si>
    <t xml:space="preserve">Погашення субординованого боргу </t>
  </si>
  <si>
    <t xml:space="preserve">Емісія привілейованих акцій </t>
  </si>
  <si>
    <t xml:space="preserve">Інші внески акціонерів, окрім емісії акцій </t>
  </si>
  <si>
    <t xml:space="preserve">Викуп власних акцій </t>
  </si>
  <si>
    <t xml:space="preserve">Продаж власних акцій </t>
  </si>
  <si>
    <t xml:space="preserve">Дивіденди виплачені </t>
  </si>
  <si>
    <t xml:space="preserve">Інші виплати акціонерам, окрім дивідендів </t>
  </si>
  <si>
    <t xml:space="preserve">Вплив змін обмінного курсу на грошові кошти та їх еквіваленти </t>
  </si>
  <si>
    <t xml:space="preserve">Грошові кошти та їх еквіваленти на початок року </t>
  </si>
  <si>
    <t xml:space="preserve">Грошові кошти та їх еквіваленти на кінець року </t>
  </si>
  <si>
    <t xml:space="preserve">Належить акціонерам материнського банку </t>
  </si>
  <si>
    <t xml:space="preserve">Вплив переходу на нові та/або переглянуті стандарти і тлумачення, що забезпечують контекст, у якому слід читати стандарти </t>
  </si>
  <si>
    <t xml:space="preserve">Цінні папери в портфелі банку на продаж: </t>
  </si>
  <si>
    <t xml:space="preserve">Результат переоцінки до їх справедливої вартості </t>
  </si>
  <si>
    <t xml:space="preserve">Продаж або втрати від зменшення корисності </t>
  </si>
  <si>
    <t xml:space="preserve">Основні засоби та нематеріальні активи: </t>
  </si>
  <si>
    <t xml:space="preserve">Результат переоцінки </t>
  </si>
  <si>
    <t xml:space="preserve">Реалізований результат переоцінки </t>
  </si>
  <si>
    <t xml:space="preserve">Результат переоцінки за операціями хеджування </t>
  </si>
  <si>
    <t xml:space="preserve">Накопичені курсові різниці </t>
  </si>
  <si>
    <t xml:space="preserve">Відстрочені податки </t>
  </si>
  <si>
    <t xml:space="preserve">Чистий дохід/(збиток), що визнаний безпосередньо у складі власного капіталу </t>
  </si>
  <si>
    <t xml:space="preserve">Прибуток/(збиток) за рік </t>
  </si>
  <si>
    <t xml:space="preserve">Усього доходів/(збитків), що визнані за рік </t>
  </si>
  <si>
    <t xml:space="preserve">Емісія акцій </t>
  </si>
  <si>
    <t xml:space="preserve">Власні акції, що викуплені в акціонерів: </t>
  </si>
  <si>
    <t xml:space="preserve">Викуплені </t>
  </si>
  <si>
    <t xml:space="preserve">Продаж </t>
  </si>
  <si>
    <t xml:space="preserve">Анулювання </t>
  </si>
  <si>
    <t xml:space="preserve">Об'єднання компаній </t>
  </si>
  <si>
    <t xml:space="preserve">Дивіденди, за якими прийнято рішення щодо виплати </t>
  </si>
  <si>
    <t xml:space="preserve">Скоригований залишок на початок звітного року </t>
  </si>
  <si>
    <t xml:space="preserve">Коригування Зміна облікової політики </t>
  </si>
  <si>
    <t xml:space="preserve">Виправлення помилок </t>
  </si>
  <si>
    <t xml:space="preserve">Прибуток/збиток за рік </t>
  </si>
  <si>
    <t xml:space="preserve">Залишок на кінець дня 31 грудня звітного року </t>
  </si>
  <si>
    <t>статутний капітал</t>
  </si>
  <si>
    <t>усього</t>
  </si>
  <si>
    <t>Частка меншості</t>
  </si>
  <si>
    <t>Усього власного капіталу</t>
  </si>
  <si>
    <t>13.3</t>
  </si>
  <si>
    <t>17.1</t>
  </si>
  <si>
    <t>17.2</t>
  </si>
  <si>
    <t>18.1</t>
  </si>
  <si>
    <t>18.2</t>
  </si>
  <si>
    <t>27.1</t>
  </si>
  <si>
    <t>27.2</t>
  </si>
  <si>
    <t>27.3</t>
  </si>
  <si>
    <t>11.1</t>
  </si>
  <si>
    <t>11.2</t>
  </si>
  <si>
    <t xml:space="preserve">Машини та обладнання </t>
  </si>
  <si>
    <t xml:space="preserve">Транспортні засоби </t>
  </si>
  <si>
    <t xml:space="preserve">Інструменти, прилади, інвентар (меблі) </t>
  </si>
  <si>
    <t xml:space="preserve">Інші основні засоби </t>
  </si>
  <si>
    <t xml:space="preserve">Інші необоротні матеріальні активи </t>
  </si>
  <si>
    <t xml:space="preserve">Усього </t>
  </si>
  <si>
    <t>Таблиця 4.1. Грошові кошти та їх еквіваленти</t>
  </si>
  <si>
    <t xml:space="preserve">Готівкові кошти </t>
  </si>
  <si>
    <t xml:space="preserve">Кошти в Національному банку України (крім обов'язкових резервів) </t>
  </si>
  <si>
    <t xml:space="preserve">Кошти обов'язкових резервів банку в Національному банку України </t>
  </si>
  <si>
    <t xml:space="preserve">Кореспондентські рахунки та депозити "овернайт" у банках: </t>
  </si>
  <si>
    <t xml:space="preserve">України </t>
  </si>
  <si>
    <t xml:space="preserve">Інших країн </t>
  </si>
  <si>
    <t xml:space="preserve">Депозити в інших банках зі строком погашення до трьох місяців </t>
  </si>
  <si>
    <t xml:space="preserve">Договори купівлі і зворотного продажу ("зворотний репо") з іншими банками зі строком погашення до трьох місяців </t>
  </si>
  <si>
    <t xml:space="preserve">Усього грошових коштів та їх еквівалентів </t>
  </si>
  <si>
    <t>Примітка 4. Грошові кошти та їх еквівалент</t>
  </si>
  <si>
    <t>1.3</t>
  </si>
  <si>
    <t>1.4</t>
  </si>
  <si>
    <t>1.5</t>
  </si>
  <si>
    <t xml:space="preserve">Із затримкою платежу до 31 днів </t>
  </si>
  <si>
    <t xml:space="preserve">Із затримкою платежу від 32 до 92 днів </t>
  </si>
  <si>
    <t xml:space="preserve">Із затримкою платежу від 93 до 183 днів </t>
  </si>
  <si>
    <t xml:space="preserve">Із затримкою платежу від 184 до 365 (366) днів </t>
  </si>
  <si>
    <t xml:space="preserve">Із затримкою платежу більше ніж 366 (367) днів </t>
  </si>
  <si>
    <t>Баланс</t>
  </si>
  <si>
    <t>ЗВІТ</t>
  </si>
  <si>
    <t xml:space="preserve">Результат від переоцінки інших фінансових інструментів, що обліковуються за справедливою вартістю з визнанням результату переоцінки у фінансових результатах </t>
  </si>
  <si>
    <t xml:space="preserve">Прибуток/(збиток), який виникає під час первісного визнання фінансових активів за процентною ставкою, вищою або нижчою, ніж ринкова </t>
  </si>
  <si>
    <t xml:space="preserve">Прибуток/(збиток), який виникає під час первісного визнання фінансових зобов'язань за процентною ставкою, вищою або нижчою, ніж ринкова </t>
  </si>
  <si>
    <t xml:space="preserve">Чистий прибуток/(збиток) </t>
  </si>
  <si>
    <t>про фінансові результати</t>
  </si>
  <si>
    <t>26.1</t>
  </si>
  <si>
    <t>26.2</t>
  </si>
  <si>
    <t>(тис. грн.)</t>
  </si>
  <si>
    <t>Головний бухгалтер</t>
  </si>
  <si>
    <t>(непрямий метод)</t>
  </si>
  <si>
    <t xml:space="preserve">Чистий прибуток/ (збиток) за рік </t>
  </si>
  <si>
    <t xml:space="preserve">Коригування для приведення суми чистого прибутку/(збитку) до суми грошових надходжень від операцій: </t>
  </si>
  <si>
    <t xml:space="preserve">Чисте збільшення/(зменшення) резервів за активами </t>
  </si>
  <si>
    <t xml:space="preserve">Нараховані доходи </t>
  </si>
  <si>
    <t xml:space="preserve">Нараховані витрати </t>
  </si>
  <si>
    <t xml:space="preserve">Торговельний результат </t>
  </si>
  <si>
    <t xml:space="preserve">Нарахований та відстрочений податок </t>
  </si>
  <si>
    <t xml:space="preserve">Прибуток/(збиток) від продажу інвестицій </t>
  </si>
  <si>
    <t xml:space="preserve">Прибуток від інвестицій в асоційовані компанії </t>
  </si>
  <si>
    <t xml:space="preserve">Амортизація дисконту і премії фінансових інструментів </t>
  </si>
  <si>
    <t xml:space="preserve">Інший рух коштів, що не є грошовим </t>
  </si>
  <si>
    <t xml:space="preserve">Чистий грошовий прибуток/(збиток) до зміни операційних активів та зобов'язань </t>
  </si>
  <si>
    <t xml:space="preserve">Чистий (приріст)/зниження за іншими фінансовими активами, що відображаються за справедливою вартістю з визнанням переоцінки через прибутки/збитки </t>
  </si>
  <si>
    <t xml:space="preserve">Чисті грошові кошти, що отримані від операційної діяльності/ (використані в операційній діяльності) </t>
  </si>
  <si>
    <t xml:space="preserve">Емісія звичайних акцій </t>
  </si>
  <si>
    <t xml:space="preserve">Чисті грошові кошти, що отримані від фінансової діяльності/ (використані у фінансовій діяльності) </t>
  </si>
  <si>
    <t xml:space="preserve">Чистий приплив (відплив) грошових коштів та їх еквівалентів </t>
  </si>
  <si>
    <t xml:space="preserve">нерозподілений прибуток
</t>
  </si>
  <si>
    <t xml:space="preserve">Поточні та незнецінені: </t>
  </si>
  <si>
    <t xml:space="preserve">Великі позичальники з кредитною історією більше 2 років </t>
  </si>
  <si>
    <t xml:space="preserve">Нові великі позичальники </t>
  </si>
  <si>
    <t xml:space="preserve">Кредити середнім компаніям </t>
  </si>
  <si>
    <t xml:space="preserve">Кредити малим компаніям </t>
  </si>
  <si>
    <t xml:space="preserve">Кредити, умови яких протягом року були переглянуті </t>
  </si>
  <si>
    <t xml:space="preserve">Усього кредитів поточних та незнецінених: </t>
  </si>
  <si>
    <t xml:space="preserve">Прострочені, але незнецінені: </t>
  </si>
  <si>
    <t xml:space="preserve">Знецінені кредити, які оцінені на індивідуальній основі: </t>
  </si>
  <si>
    <t xml:space="preserve">Інші кредити </t>
  </si>
  <si>
    <t xml:space="preserve">Резерв під знецінення за кредитами </t>
  </si>
  <si>
    <t xml:space="preserve">Усього кредитів </t>
  </si>
  <si>
    <t>5.3</t>
  </si>
  <si>
    <t>5.4</t>
  </si>
  <si>
    <t>5.5</t>
  </si>
  <si>
    <t xml:space="preserve">Справедлива вартість забезпечення за простроченими, але незнеціненими кредитами: </t>
  </si>
  <si>
    <t xml:space="preserve">Справедлива вартість забезпечення за знеціненими кредитами, які оцінені на індивідуальній основі </t>
  </si>
  <si>
    <t xml:space="preserve">Кредити фізичним особам підприємцям </t>
  </si>
  <si>
    <t xml:space="preserve">Інші кредити фізич ним особам </t>
  </si>
  <si>
    <t xml:space="preserve">Балансова вартість на 1 січня </t>
  </si>
  <si>
    <t xml:space="preserve">Нараховані процентні доходи </t>
  </si>
  <si>
    <t xml:space="preserve">Проценти отримані </t>
  </si>
  <si>
    <t xml:space="preserve">Вплив перерахунку у валюту подання звітності </t>
  </si>
  <si>
    <t xml:space="preserve">Рух цінних паперів </t>
  </si>
  <si>
    <t xml:space="preserve">Надходження </t>
  </si>
  <si>
    <t xml:space="preserve">Погашення </t>
  </si>
  <si>
    <t xml:space="preserve">Придбання через злиття компаній </t>
  </si>
  <si>
    <t xml:space="preserve">Вибуття </t>
  </si>
  <si>
    <t xml:space="preserve">Курсові різниці </t>
  </si>
  <si>
    <t xml:space="preserve">Балансова вартість на кінець дня 31 грудня </t>
  </si>
  <si>
    <t xml:space="preserve">Асоційовані компанії </t>
  </si>
  <si>
    <t xml:space="preserve">Частка прибутку асоційованих компаній </t>
  </si>
  <si>
    <t xml:space="preserve">Інше </t>
  </si>
  <si>
    <t xml:space="preserve">Амортизація </t>
  </si>
  <si>
    <t xml:space="preserve">До 1 року </t>
  </si>
  <si>
    <t xml:space="preserve">Від 1 до 5 років </t>
  </si>
  <si>
    <t xml:space="preserve">Понад 5 років </t>
  </si>
  <si>
    <t xml:space="preserve">Примітка </t>
  </si>
  <si>
    <t xml:space="preserve">Первісна (переоцінена) вартість </t>
  </si>
  <si>
    <t xml:space="preserve">Знос на початок попереднього року </t>
  </si>
  <si>
    <t xml:space="preserve">Придбання, пов'язане з об'єднанням компаній </t>
  </si>
  <si>
    <t xml:space="preserve">Поліпшення основних засобів та вдосконалення нематеріальних активів </t>
  </si>
  <si>
    <t xml:space="preserve">Передавання </t>
  </si>
  <si>
    <t xml:space="preserve">Амортизаційні відрахування </t>
  </si>
  <si>
    <t xml:space="preserve">Відображення величини втрат від зменшення корисності, визначених у фінансових результатах </t>
  </si>
  <si>
    <t xml:space="preserve">Відновлення корисності через фінансові результати </t>
  </si>
  <si>
    <t xml:space="preserve">Переоцінка </t>
  </si>
  <si>
    <t xml:space="preserve">Переоцінка первісної вартості </t>
  </si>
  <si>
    <t xml:space="preserve">Переоцінка зносу </t>
  </si>
  <si>
    <t xml:space="preserve">Відображення величини втрат від зменшення корисності через фінансові результати </t>
  </si>
  <si>
    <t xml:space="preserve">Балансова вартість на кінець звітного року </t>
  </si>
  <si>
    <t xml:space="preserve">Земельні ділянки </t>
  </si>
  <si>
    <t xml:space="preserve">Будівлі, споруди та передавальні пристрої </t>
  </si>
  <si>
    <t xml:space="preserve">Незавершені капітальні вкладення в основні засоби та нематеріальні активи </t>
  </si>
  <si>
    <t xml:space="preserve">Нематеріальні активи </t>
  </si>
  <si>
    <t>24.1</t>
  </si>
  <si>
    <t>24.2</t>
  </si>
  <si>
    <t xml:space="preserve">Рядок </t>
  </si>
  <si>
    <t xml:space="preserve">Найменування статті </t>
  </si>
  <si>
    <t xml:space="preserve">АКТИВИ </t>
  </si>
  <si>
    <t xml:space="preserve">Грошові кошти та їх еквіваленти </t>
  </si>
  <si>
    <t xml:space="preserve">Торгові цінні папери </t>
  </si>
  <si>
    <t xml:space="preserve">Кошти в інших банках </t>
  </si>
  <si>
    <t xml:space="preserve">Кредити та заборгованість клієнтів </t>
  </si>
  <si>
    <t xml:space="preserve">Цінні папери в портфелі банку на продаж </t>
  </si>
  <si>
    <t xml:space="preserve">Цінні папери в портфелі банку до погашення </t>
  </si>
  <si>
    <t xml:space="preserve">Інвестиційна нерухомість </t>
  </si>
  <si>
    <t xml:space="preserve">Відстрочений податковий актив </t>
  </si>
  <si>
    <t xml:space="preserve">Основні засоби та нематеріальні активи </t>
  </si>
  <si>
    <t xml:space="preserve">Інші фінансові активи </t>
  </si>
  <si>
    <t xml:space="preserve">Інші активи </t>
  </si>
  <si>
    <t xml:space="preserve">Довгострокові активи, призначені для продажу, та активи групи вибуття </t>
  </si>
  <si>
    <t xml:space="preserve">Усього активів </t>
  </si>
  <si>
    <t xml:space="preserve">ЗОБОВ'ЯЗАННЯ </t>
  </si>
  <si>
    <t xml:space="preserve">Кошти банків </t>
  </si>
  <si>
    <t xml:space="preserve">Боргові цінні папери, емітовані банком </t>
  </si>
  <si>
    <t xml:space="preserve">Інші залучені кошти </t>
  </si>
  <si>
    <t xml:space="preserve">Резерви за зобов'язаннями </t>
  </si>
  <si>
    <t xml:space="preserve">Інші фінансові зобов'язання </t>
  </si>
  <si>
    <t xml:space="preserve">Інші зобов'язання </t>
  </si>
  <si>
    <t xml:space="preserve">Субординований борг </t>
  </si>
  <si>
    <t xml:space="preserve">Усього зобов'язань </t>
  </si>
  <si>
    <t xml:space="preserve">ВЛАСНИЙ КАПІТАЛ </t>
  </si>
  <si>
    <t xml:space="preserve">Статутний капітал </t>
  </si>
  <si>
    <t xml:space="preserve">інші активи, крім довгострокових активів, призначених для продажу, та активів групи вибуття </t>
  </si>
  <si>
    <t xml:space="preserve">Реалізований фонд переоцінки </t>
  </si>
  <si>
    <t xml:space="preserve">Вплив податку на прибуток </t>
  </si>
  <si>
    <t xml:space="preserve">Рух коштів загальних резервів та фондів банку, що створені за рахунок прибутку </t>
  </si>
  <si>
    <t xml:space="preserve">Збільшення/ зменшення вартості фінансових інвестицій у зв'язку із збільшенням/ зменшенням власного капіталу об'єкта інвестування </t>
  </si>
  <si>
    <t xml:space="preserve">Усього резервних та інших фондів банку </t>
  </si>
  <si>
    <t>довгострокові активи, призначені для продажу, та активи групи вибуття</t>
  </si>
  <si>
    <t xml:space="preserve">інвестиції в асоційовані компанії </t>
  </si>
  <si>
    <t xml:space="preserve">основні засоби та нематеріальні активи </t>
  </si>
  <si>
    <t xml:space="preserve">цінні папери в портфелі банку на продаж </t>
  </si>
  <si>
    <t xml:space="preserve">Процентні доходи за: </t>
  </si>
  <si>
    <t xml:space="preserve">Кредитами та заборгованістю клієнтів </t>
  </si>
  <si>
    <t xml:space="preserve">Борговими цінними паперами в портфелі банку на продаж </t>
  </si>
  <si>
    <t xml:space="preserve">Цінними паперами в портфелі банку до погашення </t>
  </si>
  <si>
    <t xml:space="preserve">Коштами в інших банках </t>
  </si>
  <si>
    <t xml:space="preserve">Торговими борговими цінними паперами </t>
  </si>
  <si>
    <t xml:space="preserve">Іншими борговими цінними паперами, що обліковуються за справедливою вартістю з визнанням результату переоцінки у фінансових результатах </t>
  </si>
  <si>
    <t xml:space="preserve">Дебіторською заборгованістю за угодами репо - торгові цінні папери </t>
  </si>
  <si>
    <t xml:space="preserve">Кореспондентськими рахунками в інших банках </t>
  </si>
  <si>
    <t xml:space="preserve">Депозитами овернайт в інших банках </t>
  </si>
  <si>
    <t xml:space="preserve">Процентними доходами за знеціненими фінансовими активами </t>
  </si>
  <si>
    <t xml:space="preserve">Грошовими коштами та їх еквівалентами </t>
  </si>
  <si>
    <t xml:space="preserve">Заборгованістю з фінансового лізингу (оренди) </t>
  </si>
  <si>
    <t xml:space="preserve">Іншим </t>
  </si>
  <si>
    <t xml:space="preserve">Усього процентних доходів </t>
  </si>
  <si>
    <t xml:space="preserve">Процентні витрати за: </t>
  </si>
  <si>
    <t xml:space="preserve">Строковими коштами юридичних осіб </t>
  </si>
  <si>
    <t xml:space="preserve">Борговими цінними паперами, що емітовані банком </t>
  </si>
  <si>
    <t xml:space="preserve">Іншими залученими коштами </t>
  </si>
  <si>
    <t xml:space="preserve">Строковими коштами фізичних осіб </t>
  </si>
  <si>
    <t xml:space="preserve">Строковими коштами інших банків </t>
  </si>
  <si>
    <t xml:space="preserve">Депозитами овернайт інших банків </t>
  </si>
  <si>
    <t xml:space="preserve">Поточними рахунками </t>
  </si>
  <si>
    <t xml:space="preserve">Кореспондентськими рахунками </t>
  </si>
  <si>
    <t xml:space="preserve">Зобов'язаннями з фінансового лізингу (оренди) </t>
  </si>
  <si>
    <t xml:space="preserve">Усього процентних витрат </t>
  </si>
  <si>
    <t xml:space="preserve">Чистий процентний дохід/(витрати) </t>
  </si>
  <si>
    <t xml:space="preserve">Комісійні доходи за фінансовими інструментами, які не обліковуються за справедливою вартістю з визнанням результату переоцінки у фінансових результатах: </t>
  </si>
  <si>
    <t xml:space="preserve">Розрахункові операції </t>
  </si>
  <si>
    <t xml:space="preserve">Касове обслуговування </t>
  </si>
  <si>
    <t xml:space="preserve">Інкасація </t>
  </si>
  <si>
    <t xml:space="preserve">Операції з цінними паперами </t>
  </si>
  <si>
    <t xml:space="preserve">Операції довірчого управління </t>
  </si>
  <si>
    <t xml:space="preserve">Комісійні доходи за фінансовими інструментами, що обліковуються за справедливою вартістю з визнанням результату переоцінки у фінансових результатах </t>
  </si>
  <si>
    <t xml:space="preserve">Усього комісійних доходів </t>
  </si>
  <si>
    <t xml:space="preserve">Комісійні витрати за фінансовими інструментами, які не обліковуються за справедливою вартістю з визнанням результату переоцінки у фінансових результатах: </t>
  </si>
  <si>
    <t xml:space="preserve">Комісійні витрати за фінансовими інструментами, що обліковуються за справедливою вартістю з визнанням результату переоцінки у фінансових результатах: </t>
  </si>
  <si>
    <t xml:space="preserve">Усього комісійних витрат </t>
  </si>
  <si>
    <t xml:space="preserve">Чистий комісійний дохід/витрати </t>
  </si>
  <si>
    <t>1.6</t>
  </si>
  <si>
    <t>1.7</t>
  </si>
  <si>
    <t xml:space="preserve">Дивіденди </t>
  </si>
  <si>
    <t xml:space="preserve">Дохід від надання в оренду інвестиційної нерухомості </t>
  </si>
  <si>
    <t xml:space="preserve">Дохід від суборенди </t>
  </si>
  <si>
    <t xml:space="preserve">Негативний гудвіл, визнаний як дохід </t>
  </si>
  <si>
    <t xml:space="preserve">Дохід від вибуття основних засобів та нематеріальних активів </t>
  </si>
  <si>
    <t xml:space="preserve">Дохід від вибуття інвестиційної нерухомості </t>
  </si>
  <si>
    <t xml:space="preserve">Роялті </t>
  </si>
  <si>
    <t xml:space="preserve">Усього операційних доходів </t>
  </si>
  <si>
    <t xml:space="preserve">Витрати на утримання персоналу </t>
  </si>
  <si>
    <t xml:space="preserve">Амортизація основних засобів </t>
  </si>
  <si>
    <t xml:space="preserve">Зменшення корисності основних засобів та нематеріальних активів </t>
  </si>
  <si>
    <t xml:space="preserve">Відновлення корисності основних засобів і нематеріальних активів </t>
  </si>
  <si>
    <t xml:space="preserve">Збиток від зменшення корисності гудвілу </t>
  </si>
  <si>
    <t xml:space="preserve">Амортизація програмного забезпечення та інших нематеріальних активів </t>
  </si>
  <si>
    <t xml:space="preserve">Витрати на утримання основних засобів та нематеріальних активів, телекомунікаційні та інші експлуатаційні послуги </t>
  </si>
  <si>
    <t xml:space="preserve">Інші витрати, пов'язані з основними засобами </t>
  </si>
  <si>
    <t xml:space="preserve">Професійні послуги </t>
  </si>
  <si>
    <t xml:space="preserve">Витрати на маркетинг та рекламу </t>
  </si>
  <si>
    <t xml:space="preserve">Витрати на охорону </t>
  </si>
  <si>
    <t xml:space="preserve">Сплата інших податків та обов'язкових платежів, крім податку на прибуток </t>
  </si>
  <si>
    <t xml:space="preserve">Зменшення корисності довгострокових активів, утримуваних для продажу, (чи груп вибуття) </t>
  </si>
  <si>
    <t xml:space="preserve">Усього адміністративних та інших операційних витрат </t>
  </si>
  <si>
    <t xml:space="preserve">Поточний податок на прибуток </t>
  </si>
  <si>
    <t xml:space="preserve">Відстрочений податок на прибуток </t>
  </si>
  <si>
    <t xml:space="preserve">Перелік відстрочених податкових активів та відстрочених податкових зобов'язань </t>
  </si>
  <si>
    <t xml:space="preserve">Переведення до довго- строкових активів, утримуваних для продажу </t>
  </si>
  <si>
    <t xml:space="preserve">Визнані у фінансових результатах </t>
  </si>
  <si>
    <t xml:space="preserve">Визнані у власному капіталі </t>
  </si>
  <si>
    <t>4.3</t>
  </si>
  <si>
    <t>4.4</t>
  </si>
  <si>
    <t>4.5</t>
  </si>
  <si>
    <t>(тис.грн.)</t>
  </si>
  <si>
    <t xml:space="preserve">Депозити в інших банках: </t>
  </si>
  <si>
    <t xml:space="preserve">Короткострокові депозити зі строком погашення більше ніж три місяці </t>
  </si>
  <si>
    <t xml:space="preserve">Довгострокові депозити </t>
  </si>
  <si>
    <t xml:space="preserve">Договори купівлі і зворотного продажу ("зворотний репо") з іншими банками зі строком погашення більше ніж три місяці </t>
  </si>
  <si>
    <t xml:space="preserve">Короткострокові </t>
  </si>
  <si>
    <t xml:space="preserve">Довгострокові </t>
  </si>
  <si>
    <t xml:space="preserve">Резерв під знецінення коштів в інших банках </t>
  </si>
  <si>
    <t xml:space="preserve">Усього коштів у банках за мінусом резервів </t>
  </si>
  <si>
    <t>3.1</t>
  </si>
  <si>
    <t>3.2</t>
  </si>
  <si>
    <t xml:space="preserve">Депозити </t>
  </si>
  <si>
    <t xml:space="preserve">Договори купівлі і зворотного продажу </t>
  </si>
  <si>
    <t xml:space="preserve">Кредити </t>
  </si>
  <si>
    <t xml:space="preserve">У 20 найбільших банках </t>
  </si>
  <si>
    <t xml:space="preserve">В інших банках України </t>
  </si>
  <si>
    <t xml:space="preserve">У великих банках країн ОЕСР </t>
  </si>
  <si>
    <t xml:space="preserve">В інших банках країн ОЕСР </t>
  </si>
  <si>
    <t xml:space="preserve">В інших банках </t>
  </si>
  <si>
    <t xml:space="preserve">Усього кредитів поточних і незнецінених </t>
  </si>
  <si>
    <t xml:space="preserve">Знецінені кошти, які оцінені на індивідуальній основі: </t>
  </si>
  <si>
    <t xml:space="preserve">Інші кошти в інших банках </t>
  </si>
  <si>
    <t xml:space="preserve">Усього коштів в інших банках за мінусом резервів </t>
  </si>
  <si>
    <t xml:space="preserve">Рух резервів </t>
  </si>
  <si>
    <t xml:space="preserve">кошти в інших банках </t>
  </si>
  <si>
    <t xml:space="preserve">Резерв під знецінення за станом на 1 січня </t>
  </si>
  <si>
    <t xml:space="preserve">Списання безнадійної заборгованості </t>
  </si>
  <si>
    <t xml:space="preserve">Переведення до активів групи вибуття </t>
  </si>
  <si>
    <t xml:space="preserve">Вибуття дочірніх компаній </t>
  </si>
  <si>
    <t xml:space="preserve">Резерв під знецінення за станом на кінець дня 31 грудня </t>
  </si>
  <si>
    <t xml:space="preserve">договори зворотного репо </t>
  </si>
  <si>
    <t xml:space="preserve">Кредити, що надані органам державної влади та місцевого самоврядування </t>
  </si>
  <si>
    <t xml:space="preserve">Кредити юридичним особам </t>
  </si>
  <si>
    <t xml:space="preserve">Кредити, що надані за операціями репо </t>
  </si>
  <si>
    <t xml:space="preserve">Кредити фізичним особам- підприємцям </t>
  </si>
  <si>
    <t xml:space="preserve">Іпотечні кредити фізичних осіб </t>
  </si>
  <si>
    <t xml:space="preserve">Споживчі кредити фізичним особам </t>
  </si>
  <si>
    <t xml:space="preserve">Інші кредити фізичним особам </t>
  </si>
  <si>
    <t xml:space="preserve">Резерв під знецінення кредитів </t>
  </si>
  <si>
    <t xml:space="preserve">Усього кредитів за мінусом резервів </t>
  </si>
  <si>
    <t xml:space="preserve">Залишок за станом на 1 січня </t>
  </si>
  <si>
    <t xml:space="preserve">Списання безнадійної заборгованості за рахунок резерву </t>
  </si>
  <si>
    <t xml:space="preserve">Залишок за станом на кінець дня 31 грудня </t>
  </si>
  <si>
    <t xml:space="preserve">Вид економічної діяльності </t>
  </si>
  <si>
    <t xml:space="preserve">сума </t>
  </si>
  <si>
    <t xml:space="preserve">% </t>
  </si>
  <si>
    <t xml:space="preserve">Державне управління та діяльність громадських організацій </t>
  </si>
  <si>
    <t xml:space="preserve">Кредити, які надані центральним та місцевим органам державного управління </t>
  </si>
  <si>
    <t xml:space="preserve">Виробництво </t>
  </si>
  <si>
    <t xml:space="preserve">Нерухомість </t>
  </si>
  <si>
    <t xml:space="preserve">Торгівля </t>
  </si>
  <si>
    <t xml:space="preserve">Сільське господарство </t>
  </si>
  <si>
    <t xml:space="preserve">Кредити, що надані фізичним особам </t>
  </si>
  <si>
    <t xml:space="preserve">Інші </t>
  </si>
  <si>
    <t xml:space="preserve">Усього: </t>
  </si>
  <si>
    <t xml:space="preserve">Незабезпечені кредити </t>
  </si>
  <si>
    <t xml:space="preserve">Кредити, що забезпечені: </t>
  </si>
  <si>
    <t xml:space="preserve">Гарантіями і поручительства- ми </t>
  </si>
  <si>
    <t xml:space="preserve">Заставою, у тому числі: </t>
  </si>
  <si>
    <t xml:space="preserve">Нерухоме майно житлового призначення </t>
  </si>
  <si>
    <t xml:space="preserve">Інше нерухоме майно </t>
  </si>
  <si>
    <t xml:space="preserve">Цінні папери </t>
  </si>
  <si>
    <t xml:space="preserve">Грошові депозити </t>
  </si>
  <si>
    <t xml:space="preserve">Інше майно </t>
  </si>
  <si>
    <t xml:space="preserve">Усього кредитів та заборгованості клієнтів </t>
  </si>
  <si>
    <t>2.3</t>
  </si>
  <si>
    <t>2.4</t>
  </si>
  <si>
    <t>2.5</t>
  </si>
  <si>
    <t>2.2.1</t>
  </si>
  <si>
    <t>2.2.2</t>
  </si>
  <si>
    <t>2.2.3</t>
  </si>
  <si>
    <t>2.2.4</t>
  </si>
  <si>
    <t>2.2.5</t>
  </si>
  <si>
    <t xml:space="preserve">Експортні акредитиви </t>
  </si>
  <si>
    <t xml:space="preserve">Імпортні акредитиви </t>
  </si>
  <si>
    <t xml:space="preserve">Гарантії видані </t>
  </si>
  <si>
    <t xml:space="preserve">Резерв за зобов'язаннями, що пов'язані з кредитуванням </t>
  </si>
  <si>
    <t xml:space="preserve">Усього зобов'язань, що пов'язані з кредитуванням за мінусом резерву </t>
  </si>
  <si>
    <t xml:space="preserve">активи, надані в заставу </t>
  </si>
  <si>
    <t xml:space="preserve">забезпечене зобов'язання </t>
  </si>
  <si>
    <t xml:space="preserve">Резерв під заборгованість за кредитами </t>
  </si>
  <si>
    <t xml:space="preserve">Зобов'язання, що пов'язані з довгостроковими активами, призначеними для продажу (чи групами вибуття) </t>
  </si>
  <si>
    <t>Материнська компанія</t>
  </si>
  <si>
    <t xml:space="preserve">Найбільші учасники (акціонери) банку </t>
  </si>
  <si>
    <t xml:space="preserve">Дочірні компанії </t>
  </si>
  <si>
    <t xml:space="preserve">Провідний управлінський персонал </t>
  </si>
  <si>
    <t xml:space="preserve">Інші пов'язані особи </t>
  </si>
  <si>
    <t xml:space="preserve">Результат від переоцінки інших цінних паперів, що обліковуються за справедливою вартістю з визнанням результату переоцінки у фінансових результатах </t>
  </si>
  <si>
    <t xml:space="preserve">Прибуток/(збиток), який виникає під час первісного визнання фінансових активів за процентною ставкою, вищою або нижчою за ринкову </t>
  </si>
  <si>
    <t xml:space="preserve">Прибуток/(збиток), який виникає під час первісного визнання фінансових зобов'язань за процентною ставкою, вищою або нижчою за ринкову </t>
  </si>
  <si>
    <t xml:space="preserve">Доходи/(витрати) від дострокового погашення заборгованості </t>
  </si>
  <si>
    <t xml:space="preserve">Материнська компанія </t>
  </si>
  <si>
    <t xml:space="preserve">Гарантії надані </t>
  </si>
  <si>
    <t xml:space="preserve">Сума кредитів, що надані пов'язаним особам протягом року </t>
  </si>
  <si>
    <t xml:space="preserve">Сума кредитів, що погашені пов'язаними особами протягом року </t>
  </si>
  <si>
    <t xml:space="preserve">витрати </t>
  </si>
  <si>
    <t xml:space="preserve">нараховане зобов'язання </t>
  </si>
  <si>
    <t xml:space="preserve">Поточні виплати працівникам </t>
  </si>
  <si>
    <t xml:space="preserve">Виплати по закінченні трудової діяльності </t>
  </si>
  <si>
    <t xml:space="preserve">Інші довгострокові виплати працівникам </t>
  </si>
  <si>
    <t xml:space="preserve">Виплати при звільненні </t>
  </si>
  <si>
    <t xml:space="preserve">Виплати інструментами власного капіталу банку </t>
  </si>
  <si>
    <t xml:space="preserve">Нерозподілений прибуток (непокритий збиток) </t>
  </si>
  <si>
    <t xml:space="preserve">Резервні та інші фонди банку </t>
  </si>
  <si>
    <t xml:space="preserve">Усього власного капіталу та частка меншості </t>
  </si>
  <si>
    <t xml:space="preserve">Прибуток/(збиток) після оподаткування </t>
  </si>
  <si>
    <t xml:space="preserve">Прибуток/(збиток) консолідованої групи: </t>
  </si>
  <si>
    <t xml:space="preserve">Материнського банку </t>
  </si>
  <si>
    <t xml:space="preserve">Частки меншості </t>
  </si>
  <si>
    <t xml:space="preserve"> </t>
  </si>
  <si>
    <t xml:space="preserve">      Голова Правління </t>
  </si>
  <si>
    <t>Малихіна Н.А.</t>
  </si>
  <si>
    <t>Маркова І.Ф.</t>
  </si>
  <si>
    <t>-</t>
  </si>
  <si>
    <t>ПАТ "А-БАНК"</t>
  </si>
  <si>
    <t>2</t>
  </si>
  <si>
    <t>3</t>
  </si>
  <si>
    <t>Примітка 8. Основні засоби та нематеріальні активи</t>
  </si>
  <si>
    <t xml:space="preserve">Таблиця 8. Основні засоби та нематеріальні активи. </t>
  </si>
  <si>
    <t xml:space="preserve">Машини та облад-нання </t>
  </si>
  <si>
    <t xml:space="preserve">Немате-ріальні активи </t>
  </si>
  <si>
    <t xml:space="preserve">Гуд- віл </t>
  </si>
  <si>
    <t>(продовження)</t>
  </si>
  <si>
    <t xml:space="preserve">Гуд-віл </t>
  </si>
  <si>
    <t xml:space="preserve">Знос на кінець попереднього року (на початок звітного року) </t>
  </si>
  <si>
    <t xml:space="preserve">Ряд-ок </t>
  </si>
  <si>
    <t xml:space="preserve">операції хеджу- вання </t>
  </si>
  <si>
    <t xml:space="preserve">операції хед- жування </t>
  </si>
  <si>
    <t xml:space="preserve">Шрафи, пені за просроченими кредитами  </t>
  </si>
  <si>
    <t>Тимчасова різниця, що підлягає вирахуванню</t>
  </si>
  <si>
    <t>мiжбан- кiвська дiяльнiсть</t>
  </si>
  <si>
    <t xml:space="preserve">Зменшення корисності, що відобра-     жається у фінансових результатах </t>
  </si>
  <si>
    <t xml:space="preserve">Відновлення корисності, що відобра-   жається у фінансових результатах </t>
  </si>
  <si>
    <t>Основний капітал (1 рівня)</t>
  </si>
  <si>
    <t>Зареєстрований статутний капітал</t>
  </si>
  <si>
    <t>Емісійні різниці</t>
  </si>
  <si>
    <t>Загальні резерви</t>
  </si>
  <si>
    <t>Резервні фонди</t>
  </si>
  <si>
    <t>Нематеріальні активи</t>
  </si>
  <si>
    <t>Знос нематеріальних активів</t>
  </si>
  <si>
    <t>результат поточного року</t>
  </si>
  <si>
    <t>нараховані доходи за активними операціями, неотримані понад 30 днів з дати їх нарахування</t>
  </si>
  <si>
    <t>Додатковий капітал (2 рівня)</t>
  </si>
  <si>
    <t>Результати переоцінки основних засобів, на які отримано дозвіл на включення до капіталу</t>
  </si>
  <si>
    <t>Резерви під стандартну заборгованість інших банків</t>
  </si>
  <si>
    <t>Резерви під стандартну заборгованість за кредитами, що надані клієнтам</t>
  </si>
  <si>
    <t>Прибуток поточного року, що зменшений на суму доходів, неотриманих понад 30 днів з дати їх нарахування:</t>
  </si>
  <si>
    <t>Відвернення</t>
  </si>
  <si>
    <t>На кінець дня 31.12.2010</t>
  </si>
  <si>
    <t xml:space="preserve">2010 рік </t>
  </si>
  <si>
    <t xml:space="preserve">Залишок на кінець дня 31 грудня 2010 року </t>
  </si>
  <si>
    <t xml:space="preserve">Відстрочені податкові зобов'язання </t>
  </si>
  <si>
    <t>Курсові різниці за резервами</t>
  </si>
  <si>
    <t>(Збільшення)/ зменшення резерву під знецінення протягом року</t>
  </si>
  <si>
    <t xml:space="preserve">Конвер- сійні операції </t>
  </si>
  <si>
    <t>(Збільшення) /зменшення резерву під знецінення протягом року</t>
  </si>
  <si>
    <t xml:space="preserve">Залишок на 1 січня попереднього року </t>
  </si>
  <si>
    <t xml:space="preserve">Залишок на кінець дня 31 грудня попереднього року (залишок на 1 січня звітного року) </t>
  </si>
  <si>
    <t xml:space="preserve">Залишки на 1 січня попереднього року </t>
  </si>
  <si>
    <t xml:space="preserve">Витрати на  оперативний лізинг (оренду) </t>
  </si>
  <si>
    <t>Зобов'язання кредитного характеру (Примітка 29)</t>
  </si>
  <si>
    <t xml:space="preserve">На 31.12.2010 року </t>
  </si>
  <si>
    <t xml:space="preserve">Чистий розрив за процентними ставками на кінець дня 31 грудня 2010 року </t>
  </si>
  <si>
    <t>Чистий прибуток/(збиток) на одну просту акцію (грн)</t>
  </si>
  <si>
    <t xml:space="preserve">Чистий (приріст)/зниження за кредитами та заборгованістю клієнтів </t>
  </si>
  <si>
    <t xml:space="preserve">Чистий приріст/(зниження) за коштами інших банків </t>
  </si>
  <si>
    <t xml:space="preserve">Чистий приріст/(зниження) за коштами клієнтів </t>
  </si>
  <si>
    <t xml:space="preserve">Чистий приріст/(зниження) за іншими фінансовими зобов'язаннями </t>
  </si>
  <si>
    <t xml:space="preserve">Чистий приріст/(зниження) за резервами під зобов'язання та відрахування та інші зобов'язання </t>
  </si>
  <si>
    <t xml:space="preserve">Чистий приріст/(зниження) за борговими цінними паперами, що емітовані банком </t>
  </si>
  <si>
    <t xml:space="preserve">Чисті активи, що належать акціонерам (учасникам) банку </t>
  </si>
  <si>
    <t xml:space="preserve">Витрати   під   резерви   за дебіторською заборгованістю за господарською діяльністю </t>
  </si>
  <si>
    <t>Кошти в банках, умови яких були переглянуті у звітному році</t>
  </si>
  <si>
    <t>Поточні і незнецінені: *</t>
  </si>
  <si>
    <t>* в т.ч. нараховані не отримані процентні доходи- 2 тис.грн.</t>
  </si>
  <si>
    <t>Кредити, надані іншим банкам: *</t>
  </si>
  <si>
    <t>(Збільшення)/зменшення резерву під знецінення протягом року</t>
  </si>
  <si>
    <t>Усього нарахованих доходів</t>
  </si>
  <si>
    <t>Інші кредити фізичним особам *</t>
  </si>
  <si>
    <t>* -  до статті "Інші кредити фізичним особам"  відносяться кредити на пластикових картках та кредити по програмі "Швидка готівка".</t>
  </si>
  <si>
    <t>В т.ч. нараховані не отримані  доходи :</t>
  </si>
  <si>
    <t>Кредити фізичним особам</t>
  </si>
  <si>
    <t>Примітка 5. Кошти в інших банках</t>
  </si>
  <si>
    <t>Таблиця 5.1. Кошти в інших банках</t>
  </si>
  <si>
    <t>Примітка 6. Кредити та заборгованість клієнтів</t>
  </si>
  <si>
    <t>Таблиця 6.1. Кредити та заборгованість клієнтів</t>
  </si>
  <si>
    <t>Таблиця 6.4. Структура кредитів за видами економічної діяльності</t>
  </si>
  <si>
    <t>Надходження *</t>
  </si>
  <si>
    <t>Примітка  7. Цінні папери в портфелі банку до погашення</t>
  </si>
  <si>
    <t>Таблиця 7.1. Рух цінних паперів у портфелі банку до погашення</t>
  </si>
  <si>
    <t xml:space="preserve">  </t>
  </si>
  <si>
    <t xml:space="preserve">Ря-док </t>
  </si>
  <si>
    <t>Примітка 9. Інші фінансові активи</t>
  </si>
  <si>
    <t>Таблиця 9.1. Інші фінансові активи</t>
  </si>
  <si>
    <t>Фізичні особи</t>
  </si>
  <si>
    <t>Інші *</t>
  </si>
  <si>
    <t>Фізични особи</t>
  </si>
  <si>
    <t>Кошти небанківських фінансових установ</t>
  </si>
  <si>
    <t>Інші</t>
  </si>
  <si>
    <t>Номінальна вартість однієї акції- 5,00 грн.</t>
  </si>
  <si>
    <t>Примітка 10. Інші активи</t>
  </si>
  <si>
    <t>Примітка 11. Кошти банків</t>
  </si>
  <si>
    <t>Примітка 12. Кошти клієнтів</t>
  </si>
  <si>
    <t>Таблиця 12.1. Кошти клієнтів</t>
  </si>
  <si>
    <t>Таблиця 12.2. Розподіл коштів клієнтів за видами економічної діяльності</t>
  </si>
  <si>
    <t>Примітка 13. Резерви за зобов'язаннями</t>
  </si>
  <si>
    <t>Примітка 14. Інші фінансові зобов'язання</t>
  </si>
  <si>
    <t>Таблиця 14.1. Інші фінансові зобов'язання</t>
  </si>
  <si>
    <t>Примітка 15. Інші зобов'язання</t>
  </si>
  <si>
    <t>Таблиця 15.1. Інші зобов'язання</t>
  </si>
  <si>
    <t>Примітка 16. Статутний капітал</t>
  </si>
  <si>
    <t>Примітка 17. Резервні та інші фонди банку</t>
  </si>
  <si>
    <t>Інші*</t>
  </si>
  <si>
    <t>Примітка 18. Процентні доходи та витрати</t>
  </si>
  <si>
    <t>Примітка 19. Комісійні доходи та витрати</t>
  </si>
  <si>
    <t>Примітка 20. Інші операційні доходи</t>
  </si>
  <si>
    <t>Списана у доходи кредиторська заборгованість</t>
  </si>
  <si>
    <t>Примітка 21. Адміністративні та інші операційні витрати</t>
  </si>
  <si>
    <t xml:space="preserve">Залишок на 1 січня 2010 року </t>
  </si>
  <si>
    <t>Визнаний відстрочений податковий актив*</t>
  </si>
  <si>
    <t>Примітка 22. Витрати на податок на прибуток</t>
  </si>
  <si>
    <t>Таблиця 22.1. Витрати на сплату податку на прибуток</t>
  </si>
  <si>
    <t>Чистий прибуток/(збиток) на просту акцію , грн.</t>
  </si>
  <si>
    <t>Скоригований чистий прибуток/(збиток) на одну просту акцію, грн.</t>
  </si>
  <si>
    <t>Таблиця 23.1. Чистий та скоригований прибуток/(збиток) на одну просту та привілейовану акцію.</t>
  </si>
  <si>
    <t>Банк не надавав у заставу основні засоби та нематеріальні активи.</t>
  </si>
  <si>
    <t>Інші необоротні матеріальні активи *</t>
  </si>
  <si>
    <t>Будівлі, споруди та передавальні пристрої *</t>
  </si>
  <si>
    <t>*- В колонку "Будівлі, споруди та передавальні пристрої" входять також суми капітального ремонту орендованих приміщень та його зносу (обліковуються на рахунках 4500 та 4509).</t>
  </si>
  <si>
    <t>Примітка 24. Звітні сегменти</t>
  </si>
  <si>
    <t>Таблиця 25.1. Аналіз валютного ризику</t>
  </si>
  <si>
    <t>Примітка 26. Управління капіталом</t>
  </si>
  <si>
    <t>Примітка 27. Потенційні зобов'язання банку</t>
  </si>
  <si>
    <t>Таблиця 27.2. Структура зобов'язань, що пов'язані з кредитуванням</t>
  </si>
  <si>
    <t xml:space="preserve">Зобов'язання кредитного характеру (примітка 27) </t>
  </si>
  <si>
    <t>Зовнішні доходи звітних сегментів *</t>
  </si>
  <si>
    <t>*- зовнішні доходи країн колишнього СРСР - це нараховані процентні доходи по гарантійному депозиту, розміщеному у такій країні.</t>
  </si>
  <si>
    <t>Збиток поточного року, що зменшений на суму доходів, неотриманих понад 30 днів з дати їх нарахування:</t>
  </si>
  <si>
    <t>1.7.1</t>
  </si>
  <si>
    <t>1.7.2</t>
  </si>
  <si>
    <t>Прибуток минулих років</t>
  </si>
  <si>
    <t>2.5.1</t>
  </si>
  <si>
    <t>2.5.2</t>
  </si>
  <si>
    <t xml:space="preserve">Чистий відстрочений податковий актив/ (зобов'язання) </t>
  </si>
  <si>
    <t>Визнане відстрочене податкове зобов'язання**</t>
  </si>
  <si>
    <t>Визнане відстрочене податкове зобов'язання *</t>
  </si>
  <si>
    <t>Проценти за відповідними статтями активів та зобов'язань  нараховуються за фіксованими процентними ставками.</t>
  </si>
  <si>
    <t>При погашенні раніше списаних кредитів за рахунок резерву, сума погашення відносилась на фінансовий результат.</t>
  </si>
  <si>
    <t>Дані, наведені у таблиці, без урахування резервів.</t>
  </si>
  <si>
    <t>Доходи від оперативного лізингу (оренди)</t>
  </si>
  <si>
    <t>Банк ретельно підходить до визначення вартості фінансових інструментів і веде їх облік за</t>
  </si>
  <si>
    <t>справедливою вартістю.</t>
  </si>
  <si>
    <t>Визначення справедливої вартості детально розкрито в Обліковій політиці банку (Примітка 1.3).</t>
  </si>
  <si>
    <t>Таблиця 27.3. Активи, надані в заставу</t>
  </si>
  <si>
    <t>Таблиця 27.1. Майбутні мінімальні орендні платежі за невідмовною орендою</t>
  </si>
  <si>
    <t>Примітка 28. Справедлива вартість фінансових інструментів</t>
  </si>
  <si>
    <t>Таблиця 28.1. Балансова та розрахункова справедлива вартість фінансових активів та зобов'язань, які не відображаються в балансі банку за справедливою вартістю</t>
  </si>
  <si>
    <t>Примітка 29. Операції з пов'язаними особами</t>
  </si>
  <si>
    <t>Таблиця 29.7. Виплати провідному управлінському персоналу</t>
  </si>
  <si>
    <t>Примітка 30. Події після дати балансу</t>
  </si>
  <si>
    <t>Кумулятивний GAP /Усього фінансових активів, %</t>
  </si>
  <si>
    <t xml:space="preserve">Кумулятивний розрив </t>
  </si>
  <si>
    <t xml:space="preserve">Звітний рік </t>
  </si>
  <si>
    <t xml:space="preserve">    Для оцінки відсоткового ризику Банк використовує метод GAP (розриву). Даний метод дає уявлення про об'єми  погашення або переоцінки чутливих до зміни відсотків активів і пасивів  по строкових інтервалах  відповідно до настання термінів їх погашення (за умови фіксованої ставки) або за часом, що залишився до їх наступної переоцінки (у разі процентної ставки, що коливається).</t>
  </si>
  <si>
    <t>Таблиця 25.2. Зміна фінансового результату та власного капіталу в результаті можливих змін обмінних курсів, що встановлені на звітну дату, за умови, що всі інші змінні характеристики залишаються фіксованими</t>
  </si>
  <si>
    <t>Таблиця 25.3. Зміна фінансового результату та власного капіталу в результаті можливих змін обмінного курсу, що встановлений як середньозважений валютний курс, за умови, що всі інші змінні характеристики залишаються фіксованими</t>
  </si>
  <si>
    <t>Таблиця 25.4. Загальний аналіз відсоткового ризику</t>
  </si>
  <si>
    <t>Таблиця 25.5. Моніторинг процентних ставок за фінансовими інструментами</t>
  </si>
  <si>
    <t>Таблиця 25.11. Аналіз фінансових активів та зобов'язань за строками погашення</t>
  </si>
  <si>
    <t xml:space="preserve">Примітка 31. Інформація про аудитора (аудиторську фірму) </t>
  </si>
  <si>
    <t>та висновок проведеного аудиту</t>
  </si>
  <si>
    <t xml:space="preserve">Голова Правління </t>
  </si>
  <si>
    <t>Малихіна А.Н.</t>
  </si>
  <si>
    <t>резервні та інші фонди банку (примітка 26)</t>
  </si>
  <si>
    <t xml:space="preserve">Привілейо- вані акції </t>
  </si>
  <si>
    <t>**- 25% від  різниці між залишковою вартістю основних засобів по бухгалтерському обліку та  залишковою вартістю основних засобів по податковому обліку</t>
  </si>
  <si>
    <t>*- 25% від  різниці між залишковою вартістю основних засобів по бухгалтерському обліку та  залишковою вартістю основних засобів по податковому обліку</t>
  </si>
  <si>
    <t>міжбан- ківська діяльність</t>
  </si>
  <si>
    <t xml:space="preserve">Країни колишнього СРСР </t>
  </si>
  <si>
    <t>Примітка 25. Управління фінансовими ризиками</t>
  </si>
  <si>
    <t>Вплив на річний відсотковий доход підвищення ставок на 1% (+1%)</t>
  </si>
  <si>
    <t>Вплив на річний відсотковий доход зниження ставок на 1% (-1%)</t>
  </si>
  <si>
    <t>Примітка 23. Прибуток/(збиток) на одну просту та привілейовану акцію</t>
  </si>
  <si>
    <t>5, 6</t>
  </si>
  <si>
    <t>5,6,9,10</t>
  </si>
  <si>
    <t>1, 4</t>
  </si>
  <si>
    <t>1, 2</t>
  </si>
  <si>
    <t>за станом на кінець дня 31.12.2011 року</t>
  </si>
  <si>
    <t>На кінець дня 31.12.2011</t>
  </si>
  <si>
    <t xml:space="preserve">2011 рік </t>
  </si>
  <si>
    <t xml:space="preserve">" 20" березня  2012 року </t>
  </si>
  <si>
    <t>Вик. Мальцева Т.О. (056) 789-63-55</t>
  </si>
  <si>
    <t xml:space="preserve">Скоригований залишок на 1 січня 2010 року </t>
  </si>
  <si>
    <t xml:space="preserve">Залишок на кінець дня 31 грудня 2010 року (залишок на 1 січня 2011 року) </t>
  </si>
  <si>
    <t xml:space="preserve">Залишок на кінець дня 31 грудня 2011 року </t>
  </si>
  <si>
    <t>Таблиця 5.2. Аналіз кредитної якості коштів в інших банках за 2011 рік</t>
  </si>
  <si>
    <t>* в т.ч. нараховані не отримані процентні доходи- 12 тис.грн.</t>
  </si>
  <si>
    <t>Таблиця 5.3. Аналіз кредитної якості коштів в інших банках за 2010 рік</t>
  </si>
  <si>
    <t>Таблиця 5.4. Аналіз зміни резерву під знецінення коштів в інших банках</t>
  </si>
  <si>
    <t>Таблиця 6.3. Аналіз зміни резервів під заборгованість за кредитами за 2010 рік</t>
  </si>
  <si>
    <t>Таблиця 6.2. Аналіз зміни резервів під заборгованість за кредитами за 2011 рік</t>
  </si>
  <si>
    <t>Таблиця 6.5. Інформація стосовно забезпечення кредитів за 2011 рік</t>
  </si>
  <si>
    <t>Таблиця 6.6.  Інформація стосовно забезпечення кредитів за 2010 рік</t>
  </si>
  <si>
    <t>Таблиця 6.7. Аналіз кредитної якості кредитів за 2011 рік</t>
  </si>
  <si>
    <t>Таблиця 6.8. Аналіз кредитної якості кредитів за 2010 рік</t>
  </si>
  <si>
    <t>Таблиця 6.9. Справедлива вартість забезпечення за простроченими, але незнеціненими кредитами, та індивідуально знеціненими кредитами, які оцінені на індивідуальній основі, за 2011 рік</t>
  </si>
  <si>
    <t>Таблиця 6.10. Справедлива вартість забезпечення за простроченими, але незнеціненими кредитами, та індивідуально знеціненими кредитами, які оцінені на індивідуальній основі, за 2010 рік</t>
  </si>
  <si>
    <t xml:space="preserve">Балансова вартість на початок попереднього року (на 01.01.2010): </t>
  </si>
  <si>
    <t xml:space="preserve">Балансова вартість на кінець попереднього року (на початок звітного року) 01.01.2011: </t>
  </si>
  <si>
    <t>Знос на кінець звітного року (31.12.2011)</t>
  </si>
  <si>
    <t>Дебіторська заборгованість за переказами (розрахунки з банками)</t>
  </si>
  <si>
    <t>Нестачі та інші нарахування на працівників банку</t>
  </si>
  <si>
    <t xml:space="preserve">Дебіторська заборгованість фізичних осіб </t>
  </si>
  <si>
    <t>Таблиця 9.2. Аналіз зміни резерву під знецінення інших фінансових активів за 2011 рік</t>
  </si>
  <si>
    <t>Таблиця 9.3. Аналіз зміни резерву під знецінення інших фінансових активів за 2010 рік</t>
  </si>
  <si>
    <t>Таблиця 9.4. Аналіз кредитної якості іншої фінансової дебіторської заборгованості за 2011 рік</t>
  </si>
  <si>
    <t>Таблиця 9.5. Аналіз кредитної якості іншої фінансової дебіторської заборгованості за 2010 рік</t>
  </si>
  <si>
    <t>Таблиця 13.1. Резерви за зобов'язаннями за 2011 рік</t>
  </si>
  <si>
    <t>Таблиця 13.2. Резерви за зобов'язаннями за 2010 рік</t>
  </si>
  <si>
    <t>Таблиця 22.2. Податкові наслідки, пов'язані з визнанням відстрочених податкових активів та відстрочених податкових зобов'язань за 2011 рік</t>
  </si>
  <si>
    <t>Таблиця 22.3. Податкові наслідки, пов'язані з визнанням відстрочених податкових активів та відстрочених податкових зобов'язань за 2010 рік</t>
  </si>
  <si>
    <t>Таблиця 24.1. Інформація за основними сегментами банківської діяльності в розрізі контрагентів сегмента за 2011 рік</t>
  </si>
  <si>
    <t>Таблиця 24.2. Інформація стосовно характеру доходів і витрат звітних сегментів за 2011 рік</t>
  </si>
  <si>
    <t>Таблиця 24.3. Активи та зобов'язання звітних сегментів за 2011 рік</t>
  </si>
  <si>
    <t>Таблиця 24.4. Інформація за основними сегментами банківської діяльності в розрізі контрагентів сегмента за 2010 рік</t>
  </si>
  <si>
    <t>Таблиця 24.5. Інформація стосовно характеру доходів і витрат звітних сегментів за 2010 рік</t>
  </si>
  <si>
    <t>Таблиця 24.6. Активи та зобов'язання звітних сегментів за 2010 рік</t>
  </si>
  <si>
    <t>Таблиця 24.7. Інформація за географічними сегментами за 2011 рік</t>
  </si>
  <si>
    <t>Таблиця 24.8. Інформація за географічними сегментами за 2010 рік</t>
  </si>
  <si>
    <t xml:space="preserve">На 31.12.2011 року </t>
  </si>
  <si>
    <t xml:space="preserve">Середньозважений валютний курс 2011 року </t>
  </si>
  <si>
    <t xml:space="preserve">Середньозважений валютний курс  2010 року </t>
  </si>
  <si>
    <t>2010 рік</t>
  </si>
  <si>
    <t xml:space="preserve">Чистий розрив за процентними ставками на кінець дня 31 грудня 2011 року </t>
  </si>
  <si>
    <t xml:space="preserve">2010 рік  </t>
  </si>
  <si>
    <t>Таблиця  25.6. Аналіз географічної концентрації фінансових активів та зобов'язань за 2011 рік</t>
  </si>
  <si>
    <t>Таблиця 25.7. Аналіз географічної концентрації фінансових активів та зобов'язань за 2010 рік</t>
  </si>
  <si>
    <t>Таблиця 25.8. Аналіз фінансових зобов'язань за строками погашення за 2011 рік</t>
  </si>
  <si>
    <t>Таблиця 25.9. Аналіз фінансових зобов'язань за строками погашення за 2010 рік</t>
  </si>
  <si>
    <t>Таблиця 25.10. Аналіз фінансових активів та зобов'язань за строками погашення на основі очікуваних строків погашення за 2011 рік</t>
  </si>
  <si>
    <t xml:space="preserve"> на основі очікуваних строків погашення за 2010 рік</t>
  </si>
  <si>
    <t>Таблиця 29.1. Залишки за операціями з пов'язаними особами за станом на кінець дня 31 грудня 2011 року</t>
  </si>
  <si>
    <t>Таблиця 29.2. Доходи та витрати за операціями з пов'язаними сторонами за 2011 рік</t>
  </si>
  <si>
    <t>Таблиця 29.3. Кредити, що надані пов'язаним особам та погашені пов'язаними особами протягом 2011 року</t>
  </si>
  <si>
    <t>Таблиця 29.4. Залишки за операціями з пов'язаними особами за станом на кінець дня 31 грудня 2010 року</t>
  </si>
  <si>
    <t>Таблиця 29.5. Доходи та витрати за операціями з пов'язаними сторонами за 2010 рік</t>
  </si>
  <si>
    <t>Таблиця 29.6. Кредити, що надані пов'язаним особам та погашені пов'язаними особами протягом 2010 року</t>
  </si>
  <si>
    <t xml:space="preserve">Гарантіями і поручительствами </t>
  </si>
  <si>
    <t>*- 25% від суми витрат, які не входять до валових витрат</t>
  </si>
  <si>
    <t xml:space="preserve">Залишок на 1 січня 2011 року </t>
  </si>
  <si>
    <t xml:space="preserve">*- резервні фонди, створені за рахунок прибутку за рішенням акціонерів,  згідно із законодавством України, для покриття непередбачених збитків: загальні резерви - 577 тис. грн.,  резервний  капітал - 28 472 тис.грн. </t>
  </si>
  <si>
    <t>Резерв під заборгованість за кредитами</t>
  </si>
  <si>
    <t>Витрати на страхування ризиків за кредитними операціями</t>
  </si>
  <si>
    <t>Сплата за послуги по перевезенню цінностей</t>
  </si>
  <si>
    <t>Господарські витрати</t>
  </si>
  <si>
    <t>Витрати на публікацію звітів</t>
  </si>
  <si>
    <t>Штрафи, пені</t>
  </si>
  <si>
    <t>Майнові права за кредитними договорами ,  укладеними між Заставодавцем і  фізичними особами</t>
  </si>
  <si>
    <t>*- зовнішні доходи країн колишнього СРСР - це нараховані процентні доходи по гарантійному депозиту, розміщеному у такій країні</t>
  </si>
  <si>
    <t>Аналіз відсоткового ризику за 2011 рік. Оцінка впливу  на відсотковий доход  підвищення/пониження відсоткових ставок на 1%</t>
  </si>
  <si>
    <t xml:space="preserve">Виплати провідному управлінському персоналу  за 2010р. приведені по 2 особам, за 2011р.- по 6 особам.  Пов’язані сторони користуються банківськими продуктами на загальних умовах, як діють для всіх клієнтів банку. Угоди, що укладаються з пов’язаними з банком особами, не передбачають більш сприятливі умови, ніж угоди, укладені з іншими особами – клієнтами банку.
Методи оцінки активів та зобов’язань за операціями з пов’язаними сторонами не відрізняються від загальних (за операціями з іншими клієнтами). 
Ліміти на проведення активних операцій з пов’язаними сторонами встановлюються банком в межах:
- нормативу максимального розміру кредитів, гарантій та поручительств, наданих одному інсайдеру (Н9);
- нормативу максимального сукупного розміру кредитів, гарантій та поручительств, наданих інсайдерам(Н10).
</t>
  </si>
  <si>
    <t>*- в т.ч. нараховані не отримані процентні доходи                   в 2010 р.- 2 тис.грн.,  в 2011 р. - 12 тис.грн.</t>
  </si>
  <si>
    <t>* У 2010 р. банк приймав участь у тендерах з розміщення депозитних сертифікатів НБУ, срок погашення яких наступив до закінчення 2010 року.</t>
  </si>
  <si>
    <t>Усього поточної дебіторської заборгованості та незнеціненої</t>
  </si>
  <si>
    <t>Кредиторська заборгованість по орендній платі за грудень  звітного року, строк перерахування якої  - січень наступного року</t>
  </si>
  <si>
    <t>Таблиця 26.1. Структура регулятивного капіталу *</t>
  </si>
  <si>
    <t>* - за даними щоденного балансу #01</t>
  </si>
  <si>
    <t>Усього фінансових активів, чутливих до зміни відсотків</t>
  </si>
  <si>
    <t>Усього фінансових зобов'язань, чутливих до зміни відсотків</t>
  </si>
  <si>
    <t xml:space="preserve">За підсумками проведеного аналізу станом на 01.01.12р., зміна на 1% ставки матиме вплив на відсотковий дохід у розмірі до (+/-) 0,86 млн. грн (0,5% регулятивного капіталу на 01.01.12), тобто ризик є помірним.  Даний розрахунок проведений шляхом множення GAP на передбачувані зміни відсоткової ставки, при цьому GAP зважується  на період  можливої дії відсоткової ставки. </t>
  </si>
  <si>
    <t xml:space="preserve">В річному діапазоні показник (кумулятивний  GAP/ активи,%)  коливається від -2% до 13 % . 
Зміна кумулятивного GAP по строку «до 12 місяців» в порівнянні з 2010 роком  склала  на  -52,9 млн. грн.  (з  +28,0 млн. грн.  До -24,9 млн. грн.).  Строковість операцій з клієнтами змінилась наступним чином:
1) збільшення об'єму  кредитів клієнтам  погашенням до 12  місяців-  на 471,6 млн. грн. (при загальному збільшенні об'єму кредитів клієнтам на 494,8 млн. грн.);
2) збільшення об'єму  міжбанківських кредитів погашеннями до 12 місяців — на  22,7 млн. грн. (при загальному збільшенні об'єму кредитів банкам  на 22,7 млн. грн.);
3) при збільшенні об'єму  коштів клієнтів строком  до 12 місяців  - на 385,0 млн. грн.  (при загальному зростанні об'єму даних коштів  на 398,3 млн. грн.);
2) при збільшенні  об'єму  міжбанківських зобов'язань  погашенням до 12  місяців — на 174,2 млн. грн. (при загальному збільшенні   об'єму міжбанківських зобов'язань на 123,6  млн. грн.).
</t>
  </si>
  <si>
    <t>Нерухомость : для оцінки справедливої вартості нерухомості використовуються дохідний та порівняльний методи,  проводиться оцінка справедливої вартості нерухомості, і на момент проведення оцінки змінюється при зміні кон'юнктури ринку.
Грошові депозити: справедлива вартість майнових прав на отримання грошових коштів по депозиту  змінюється відповідно до зміни заставної вартості (суми депозиту) і відповідає сумі депозиту.
Інше майно, а саме: автотранспорт, сільськогосподарська техніка, обладнання,  майбутній врожай, товар у обороті  – використовується порівняльний метод.
Інше нерухоме майно: справедлива вартість визначається за порівняльним або доходним методом.</t>
  </si>
  <si>
    <t xml:space="preserve">09  квітня  2012 року </t>
  </si>
  <si>
    <t>За результатами проведеного аудиту річного фінансового звіту Банку за 2011 рік аудиторами висловлена умовно-позитивна думка.</t>
  </si>
  <si>
    <t xml:space="preserve">
Аудит проведено Товариством з обмеженою відповідальність Аудиторською фірмою «АленАудит», яка здійснює свою діяльність на підставі Свідоцтва про включення до Реєстру аудиторських фірм та аудиторів № 4028, виданого на підставі рішення Аудиторської палати України від 27.09.2007р. № 182/10, в особі директора Іонової Олени Вікторівни (Сертифікат аудитора на право здійснення аудиту банків № 0092, виданий на підставі рішення Аудиторської палати України  від 25.03.2010р. № 212/32; Свідоцтво про внесення до реєстру аудиторів банків Національного банку України № 0000063, видане на підставі рішення Комітету з питань аудиту банків № 25 від 20.09.2007 № 2, продовжено термін чинності до 17.04.2015р. рішенням від 30.04.2010р ).
</t>
  </si>
  <si>
    <t>У Банку не відбулося сприятливих або несприятливих подій між датою складання балансу і датою затвердження  фінансової звітності, підготовленої для оприлюднення,   які є суттєвими і  можуть впливати на економічні рішення користувачів фінансової звітності.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</si>
</sst>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_);\(#,##0\)"/>
    <numFmt numFmtId="171" formatCode="0_);[Red]\(0\)"/>
    <numFmt numFmtId="172" formatCode="#,##0;\(#,##0\);\-_*"/>
    <numFmt numFmtId="173" formatCode="_-* #,##0_р_._-;\-* #,##0_р_._-;_-* &quot;-&quot;??_р_._-;_-@_-"/>
    <numFmt numFmtId="174" formatCode="0.0%"/>
    <numFmt numFmtId="175" formatCode="_-* #,##0.00_р_._-;\-* #,##0.00_р_._-;_-* \-??_р_._-;_-@_-"/>
    <numFmt numFmtId="176" formatCode="_-* #,##0_р_._-;\-* #,##0_р_._-;_-* \-??_р_._-;_-@_-"/>
    <numFmt numFmtId="177" formatCode="_-* #,##0.000000_-;\-* #,##0.000000_-;_-* &quot;-&quot;??_-;_-@_-"/>
    <numFmt numFmtId="178" formatCode="0.00000"/>
    <numFmt numFmtId="179" formatCode="0.0000"/>
    <numFmt numFmtId="180" formatCode="0.000"/>
    <numFmt numFmtId="181" formatCode="0.0"/>
    <numFmt numFmtId="182" formatCode="#,##0\ ;\(#,##0\)"/>
    <numFmt numFmtId="183" formatCode="#,##0.0\ ;\(#,##0.0\)"/>
    <numFmt numFmtId="184" formatCode="#,##0.00\ ;\(#,##0.00\)"/>
    <numFmt numFmtId="185" formatCode="_-* #,##0.0_р_._-;\-* #,##0.0_р_._-;_-* &quot;-&quot;??_р_._-;_-@_-"/>
    <numFmt numFmtId="186" formatCode="#,##0.0_);\(#,##0.0\)"/>
    <numFmt numFmtId="187" formatCode="#,##0.00_);\(#,##0.00\)"/>
    <numFmt numFmtId="188" formatCode="#,##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(* #,##0.00_);_(* \(#,##0.00\);_(* &quot;-&quot;??_);_(@_)"/>
    <numFmt numFmtId="192" formatCode="_-* #,##0.00\ _г_р_н_._-;\-* #,##0.00\ _г_р_н_._-;_-* &quot;-&quot;??\ _г_р_н_._-;_-@_-"/>
    <numFmt numFmtId="193" formatCode="_-* #,##0.0\ _г_р_н_._-;\-* #,##0.0\ _г_р_н_._-;_-* &quot;-&quot;??\ _г_р_н_._-;_-@_-"/>
  </numFmts>
  <fonts count="55">
    <font>
      <sz val="10"/>
      <name val="Courier New"/>
      <family val="0"/>
    </font>
    <font>
      <b/>
      <sz val="10"/>
      <name val="Courier New"/>
      <family val="3"/>
    </font>
    <font>
      <u val="single"/>
      <sz val="8.7"/>
      <color indexed="12"/>
      <name val="Courier New"/>
      <family val="3"/>
    </font>
    <font>
      <u val="single"/>
      <sz val="10"/>
      <color indexed="36"/>
      <name val="Courier New"/>
      <family val="3"/>
    </font>
    <font>
      <b/>
      <sz val="9"/>
      <name val="Courier New"/>
      <family val="3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8"/>
      <name val="Courier New"/>
      <family val="3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i/>
      <sz val="10"/>
      <name val="Courier New"/>
      <family val="3"/>
    </font>
    <font>
      <sz val="10"/>
      <name val="Arial"/>
      <family val="2"/>
    </font>
    <font>
      <sz val="9"/>
      <name val="Courier New"/>
      <family val="3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ourier New"/>
      <family val="3"/>
    </font>
    <font>
      <sz val="10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0" fontId="8" fillId="0" borderId="1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79" fontId="1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0" fontId="1" fillId="0" borderId="11" xfId="67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72" fontId="1" fillId="0" borderId="13" xfId="7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43" fontId="1" fillId="0" borderId="0" xfId="70" applyFont="1" applyAlignment="1">
      <alignment/>
    </xf>
    <xf numFmtId="43" fontId="1" fillId="0" borderId="11" xfId="7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43" fontId="1" fillId="0" borderId="11" xfId="7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70" applyFont="1" applyBorder="1" applyAlignment="1">
      <alignment horizontal="center" vertical="center" wrapText="1"/>
    </xf>
    <xf numFmtId="43" fontId="1" fillId="0" borderId="0" xfId="70" applyFont="1" applyAlignment="1">
      <alignment horizontal="right"/>
    </xf>
    <xf numFmtId="43" fontId="6" fillId="0" borderId="0" xfId="70" applyFont="1" applyBorder="1" applyAlignment="1">
      <alignment horizontal="right" vertical="center" wrapText="1"/>
    </xf>
    <xf numFmtId="43" fontId="5" fillId="0" borderId="0" xfId="7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wrapText="1"/>
    </xf>
    <xf numFmtId="43" fontId="1" fillId="0" borderId="11" xfId="70" applyFont="1" applyBorder="1" applyAlignment="1">
      <alignment wrapText="1"/>
    </xf>
    <xf numFmtId="170" fontId="1" fillId="0" borderId="11" xfId="0" applyNumberFormat="1" applyFont="1" applyBorder="1" applyAlignment="1">
      <alignment wrapText="1"/>
    </xf>
    <xf numFmtId="10" fontId="1" fillId="0" borderId="11" xfId="64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175" fontId="11" fillId="0" borderId="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5" fontId="12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76" fontId="12" fillId="0" borderId="11" xfId="0" applyNumberFormat="1" applyFont="1" applyBorder="1" applyAlignment="1">
      <alignment vertical="center" wrapText="1"/>
    </xf>
    <xf numFmtId="170" fontId="12" fillId="0" borderId="1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175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11" xfId="0" applyNumberFormat="1" applyFont="1" applyBorder="1" applyAlignment="1">
      <alignment wrapText="1"/>
    </xf>
    <xf numFmtId="170" fontId="1" fillId="0" borderId="11" xfId="0" applyNumberFormat="1" applyFont="1" applyBorder="1" applyAlignment="1">
      <alignment horizontal="center" wrapText="1"/>
    </xf>
    <xf numFmtId="170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43" fontId="10" fillId="0" borderId="11" xfId="70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170" fontId="0" fillId="0" borderId="15" xfId="7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172" fontId="1" fillId="0" borderId="1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center" wrapText="1"/>
    </xf>
    <xf numFmtId="182" fontId="1" fillId="0" borderId="16" xfId="0" applyNumberFormat="1" applyFont="1" applyBorder="1" applyAlignment="1">
      <alignment wrapText="1"/>
    </xf>
    <xf numFmtId="173" fontId="1" fillId="0" borderId="11" xfId="67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73" fontId="1" fillId="0" borderId="11" xfId="67" applyNumberFormat="1" applyFont="1" applyBorder="1" applyAlignment="1">
      <alignment horizontal="right"/>
    </xf>
    <xf numFmtId="172" fontId="1" fillId="0" borderId="13" xfId="67" applyNumberFormat="1" applyFont="1" applyBorder="1" applyAlignment="1">
      <alignment horizontal="center" wrapText="1"/>
    </xf>
    <xf numFmtId="43" fontId="1" fillId="0" borderId="11" xfId="67" applyFont="1" applyBorder="1" applyAlignment="1">
      <alignment/>
    </xf>
    <xf numFmtId="43" fontId="1" fillId="0" borderId="11" xfId="67" applyFont="1" applyBorder="1" applyAlignment="1">
      <alignment wrapText="1"/>
    </xf>
    <xf numFmtId="170" fontId="1" fillId="0" borderId="11" xfId="67" applyNumberFormat="1" applyFont="1" applyBorder="1" applyAlignment="1">
      <alignment wrapText="1"/>
    </xf>
    <xf numFmtId="170" fontId="1" fillId="0" borderId="11" xfId="67" applyNumberFormat="1" applyFont="1" applyFill="1" applyBorder="1" applyAlignment="1">
      <alignment wrapText="1"/>
    </xf>
    <xf numFmtId="170" fontId="1" fillId="0" borderId="16" xfId="58" applyNumberFormat="1" applyFont="1" applyBorder="1" applyAlignment="1">
      <alignment horizontal="center" wrapText="1"/>
      <protection/>
    </xf>
    <xf numFmtId="170" fontId="1" fillId="0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1" fillId="0" borderId="11" xfId="58" applyNumberFormat="1" applyFont="1" applyBorder="1" applyAlignment="1">
      <alignment horizontal="right" wrapText="1"/>
      <protection/>
    </xf>
    <xf numFmtId="2" fontId="12" fillId="0" borderId="11" xfId="0" applyNumberFormat="1" applyFont="1" applyBorder="1" applyAlignment="1">
      <alignment horizontal="center" vertical="center" wrapText="1"/>
    </xf>
    <xf numFmtId="176" fontId="1" fillId="0" borderId="11" xfId="67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3" fontId="1" fillId="0" borderId="11" xfId="67" applyNumberFormat="1" applyFont="1" applyBorder="1" applyAlignment="1">
      <alignment wrapText="1"/>
    </xf>
    <xf numFmtId="43" fontId="10" fillId="0" borderId="11" xfId="67" applyFont="1" applyBorder="1" applyAlignment="1">
      <alignment wrapText="1"/>
    </xf>
    <xf numFmtId="182" fontId="0" fillId="0" borderId="16" xfId="0" applyNumberFormat="1" applyFont="1" applyBorder="1" applyAlignment="1">
      <alignment wrapText="1"/>
    </xf>
    <xf numFmtId="170" fontId="1" fillId="0" borderId="11" xfId="67" applyNumberFormat="1" applyFont="1" applyBorder="1" applyAlignment="1">
      <alignment horizontal="right" wrapText="1"/>
    </xf>
    <xf numFmtId="43" fontId="1" fillId="0" borderId="11" xfId="67" applyFont="1" applyBorder="1" applyAlignment="1">
      <alignment horizontal="center" wrapText="1"/>
    </xf>
    <xf numFmtId="182" fontId="1" fillId="0" borderId="16" xfId="0" applyNumberFormat="1" applyFont="1" applyFill="1" applyBorder="1" applyAlignment="1">
      <alignment wrapText="1"/>
    </xf>
    <xf numFmtId="0" fontId="1" fillId="0" borderId="11" xfId="54" applyFont="1" applyBorder="1" applyAlignment="1">
      <alignment horizontal="center" wrapText="1"/>
      <protection/>
    </xf>
    <xf numFmtId="4" fontId="1" fillId="0" borderId="16" xfId="54" applyNumberFormat="1" applyFont="1" applyBorder="1" applyAlignment="1">
      <alignment wrapText="1"/>
      <protection/>
    </xf>
    <xf numFmtId="173" fontId="1" fillId="0" borderId="11" xfId="67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7" fillId="0" borderId="0" xfId="54" applyFont="1">
      <alignment/>
      <protection/>
    </xf>
    <xf numFmtId="0" fontId="0" fillId="0" borderId="16" xfId="0" applyFont="1" applyBorder="1" applyAlignment="1">
      <alignment wrapText="1"/>
    </xf>
    <xf numFmtId="184" fontId="1" fillId="0" borderId="16" xfId="0" applyNumberFormat="1" applyFont="1" applyBorder="1" applyAlignment="1">
      <alignment wrapText="1"/>
    </xf>
    <xf numFmtId="172" fontId="1" fillId="0" borderId="13" xfId="71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170" fontId="1" fillId="0" borderId="0" xfId="67" applyNumberFormat="1" applyFont="1" applyBorder="1" applyAlignment="1">
      <alignment wrapText="1"/>
    </xf>
    <xf numFmtId="170" fontId="1" fillId="0" borderId="11" xfId="0" applyNumberFormat="1" applyFont="1" applyFill="1" applyBorder="1" applyAlignment="1">
      <alignment horizontal="center"/>
    </xf>
    <xf numFmtId="173" fontId="1" fillId="0" borderId="11" xfId="0" applyNumberFormat="1" applyFont="1" applyBorder="1" applyAlignment="1">
      <alignment wrapText="1"/>
    </xf>
    <xf numFmtId="170" fontId="12" fillId="0" borderId="11" xfId="0" applyNumberFormat="1" applyFont="1" applyFill="1" applyBorder="1" applyAlignment="1">
      <alignment horizontal="right" vertical="center" wrapText="1"/>
    </xf>
    <xf numFmtId="175" fontId="12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6" fontId="1" fillId="0" borderId="11" xfId="67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4" fontId="1" fillId="0" borderId="16" xfId="0" applyNumberFormat="1" applyFont="1" applyBorder="1" applyAlignment="1">
      <alignment wrapText="1"/>
    </xf>
    <xf numFmtId="173" fontId="1" fillId="0" borderId="0" xfId="67" applyNumberFormat="1" applyFont="1" applyAlignment="1">
      <alignment/>
    </xf>
    <xf numFmtId="173" fontId="0" fillId="0" borderId="11" xfId="67" applyNumberFormat="1" applyFont="1" applyBorder="1" applyAlignment="1">
      <alignment horizontal="center" vertical="center" wrapText="1"/>
    </xf>
    <xf numFmtId="173" fontId="1" fillId="0" borderId="11" xfId="67" applyNumberFormat="1" applyFont="1" applyBorder="1" applyAlignment="1">
      <alignment horizontal="center" vertical="center" wrapText="1"/>
    </xf>
    <xf numFmtId="173" fontId="0" fillId="0" borderId="0" xfId="67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73" fontId="0" fillId="0" borderId="11" xfId="67" applyNumberFormat="1" applyFont="1" applyBorder="1" applyAlignment="1">
      <alignment wrapText="1"/>
    </xf>
    <xf numFmtId="173" fontId="0" fillId="0" borderId="16" xfId="67" applyNumberFormat="1" applyFont="1" applyBorder="1" applyAlignment="1">
      <alignment wrapText="1"/>
    </xf>
    <xf numFmtId="43" fontId="1" fillId="0" borderId="11" xfId="67" applyFont="1" applyBorder="1" applyAlignment="1">
      <alignment horizontal="right" wrapText="1"/>
    </xf>
    <xf numFmtId="182" fontId="1" fillId="0" borderId="16" xfId="0" applyNumberFormat="1" applyFont="1" applyBorder="1" applyAlignment="1">
      <alignment horizontal="right" wrapText="1"/>
    </xf>
    <xf numFmtId="182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70" fontId="1" fillId="0" borderId="11" xfId="0" applyNumberFormat="1" applyFont="1" applyBorder="1" applyAlignment="1">
      <alignment horizontal="right" wrapText="1"/>
    </xf>
    <xf numFmtId="182" fontId="53" fillId="33" borderId="16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173" fontId="1" fillId="0" borderId="11" xfId="67" applyNumberFormat="1" applyFont="1" applyBorder="1" applyAlignment="1">
      <alignment horizontal="right" wrapText="1"/>
    </xf>
    <xf numFmtId="182" fontId="53" fillId="33" borderId="16" xfId="0" applyNumberFormat="1" applyFont="1" applyFill="1" applyBorder="1" applyAlignment="1">
      <alignment horizontal="right" wrapText="1"/>
    </xf>
    <xf numFmtId="173" fontId="1" fillId="0" borderId="11" xfId="67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 horizontal="right" wrapText="1"/>
    </xf>
    <xf numFmtId="49" fontId="13" fillId="0" borderId="16" xfId="0" applyNumberFormat="1" applyFont="1" applyBorder="1" applyAlignment="1">
      <alignment horizontal="right" wrapText="1"/>
    </xf>
    <xf numFmtId="49" fontId="1" fillId="0" borderId="16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0" fillId="0" borderId="17" xfId="57" applyFont="1" applyBorder="1" applyAlignment="1">
      <alignment horizontal="left" vertical="center" wrapText="1"/>
      <protection/>
    </xf>
    <xf numFmtId="0" fontId="16" fillId="0" borderId="0" xfId="57" applyFont="1">
      <alignment/>
      <protection/>
    </xf>
    <xf numFmtId="176" fontId="1" fillId="0" borderId="16" xfId="56" applyNumberFormat="1" applyFont="1" applyFill="1" applyBorder="1" applyAlignment="1" applyProtection="1">
      <alignment wrapText="1"/>
      <protection/>
    </xf>
    <xf numFmtId="176" fontId="1" fillId="0" borderId="16" xfId="73" applyNumberFormat="1" applyFont="1" applyFill="1" applyBorder="1" applyAlignment="1" applyProtection="1">
      <alignment wrapText="1"/>
      <protection/>
    </xf>
    <xf numFmtId="0" fontId="1" fillId="0" borderId="16" xfId="56" applyFont="1" applyBorder="1" applyAlignment="1">
      <alignment wrapText="1"/>
      <protection/>
    </xf>
    <xf numFmtId="0" fontId="1" fillId="0" borderId="16" xfId="56" applyFont="1" applyBorder="1" applyAlignment="1">
      <alignment horizontal="left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1" fillId="0" borderId="0" xfId="56" applyFont="1">
      <alignment/>
      <protection/>
    </xf>
    <xf numFmtId="3" fontId="1" fillId="0" borderId="18" xfId="59" applyNumberFormat="1" applyFont="1" applyBorder="1" applyAlignment="1">
      <alignment wrapText="1"/>
      <protection/>
    </xf>
    <xf numFmtId="3" fontId="1" fillId="0" borderId="11" xfId="59" applyNumberFormat="1" applyFont="1" applyBorder="1" applyAlignment="1">
      <alignment wrapText="1"/>
      <protection/>
    </xf>
    <xf numFmtId="0" fontId="1" fillId="0" borderId="11" xfId="59" applyFont="1" applyBorder="1" applyAlignment="1">
      <alignment horizontal="center" wrapText="1"/>
      <protection/>
    </xf>
    <xf numFmtId="0" fontId="1" fillId="0" borderId="11" xfId="59" applyFont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left" vertical="center" wrapText="1"/>
      <protection/>
    </xf>
    <xf numFmtId="0" fontId="1" fillId="0" borderId="16" xfId="57" applyFont="1" applyBorder="1" applyAlignment="1">
      <alignment horizontal="left" vertical="center" wrapText="1"/>
      <protection/>
    </xf>
    <xf numFmtId="3" fontId="13" fillId="0" borderId="16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172" fontId="1" fillId="0" borderId="16" xfId="56" applyNumberFormat="1" applyFont="1" applyBorder="1" applyAlignment="1">
      <alignment horizontal="right" wrapText="1"/>
      <protection/>
    </xf>
    <xf numFmtId="0" fontId="4" fillId="0" borderId="0" xfId="0" applyFont="1" applyAlignment="1">
      <alignment/>
    </xf>
    <xf numFmtId="173" fontId="1" fillId="0" borderId="11" xfId="67" applyNumberFormat="1" applyFont="1" applyBorder="1" applyAlignment="1">
      <alignment horizontal="center"/>
    </xf>
    <xf numFmtId="173" fontId="1" fillId="0" borderId="11" xfId="67" applyNumberFormat="1" applyFont="1" applyFill="1" applyBorder="1" applyAlignment="1">
      <alignment/>
    </xf>
    <xf numFmtId="0" fontId="54" fillId="0" borderId="0" xfId="0" applyFont="1" applyAlignment="1">
      <alignment/>
    </xf>
    <xf numFmtId="173" fontId="54" fillId="0" borderId="0" xfId="67" applyNumberFormat="1" applyFont="1" applyAlignment="1">
      <alignment/>
    </xf>
    <xf numFmtId="170" fontId="1" fillId="0" borderId="11" xfId="67" applyNumberFormat="1" applyFont="1" applyBorder="1" applyAlignment="1">
      <alignment horizontal="center" wrapText="1"/>
    </xf>
    <xf numFmtId="182" fontId="1" fillId="0" borderId="16" xfId="0" applyNumberFormat="1" applyFont="1" applyBorder="1" applyAlignment="1">
      <alignment horizontal="center" wrapText="1"/>
    </xf>
    <xf numFmtId="43" fontId="1" fillId="0" borderId="11" xfId="67" applyFont="1" applyBorder="1" applyAlignment="1">
      <alignment horizontal="center"/>
    </xf>
    <xf numFmtId="170" fontId="1" fillId="0" borderId="11" xfId="67" applyNumberFormat="1" applyFont="1" applyFill="1" applyBorder="1" applyAlignment="1">
      <alignment horizontal="center" wrapText="1"/>
    </xf>
    <xf numFmtId="170" fontId="53" fillId="0" borderId="11" xfId="0" applyNumberFormat="1" applyFont="1" applyFill="1" applyBorder="1" applyAlignment="1">
      <alignment horizontal="center"/>
    </xf>
    <xf numFmtId="2" fontId="1" fillId="0" borderId="11" xfId="64" applyNumberFormat="1" applyFont="1" applyBorder="1" applyAlignment="1">
      <alignment horizontal="right" wrapText="1"/>
    </xf>
    <xf numFmtId="3" fontId="53" fillId="0" borderId="11" xfId="0" applyNumberFormat="1" applyFont="1" applyBorder="1" applyAlignment="1">
      <alignment horizontal="center" wrapText="1"/>
    </xf>
    <xf numFmtId="173" fontId="53" fillId="0" borderId="11" xfId="0" applyNumberFormat="1" applyFont="1" applyBorder="1" applyAlignment="1">
      <alignment wrapText="1"/>
    </xf>
    <xf numFmtId="182" fontId="0" fillId="0" borderId="0" xfId="0" applyNumberFormat="1" applyFont="1" applyAlignment="1">
      <alignment/>
    </xf>
    <xf numFmtId="170" fontId="1" fillId="0" borderId="11" xfId="67" applyNumberFormat="1" applyFont="1" applyFill="1" applyBorder="1" applyAlignment="1">
      <alignment horizontal="right" wrapText="1"/>
    </xf>
    <xf numFmtId="43" fontId="1" fillId="0" borderId="11" xfId="70" applyFont="1" applyFill="1" applyBorder="1" applyAlignment="1">
      <alignment wrapText="1"/>
    </xf>
    <xf numFmtId="170" fontId="1" fillId="0" borderId="11" xfId="0" applyNumberFormat="1" applyFont="1" applyFill="1" applyBorder="1" applyAlignment="1">
      <alignment horizontal="center" wrapText="1"/>
    </xf>
    <xf numFmtId="182" fontId="0" fillId="0" borderId="16" xfId="0" applyNumberFormat="1" applyFont="1" applyBorder="1" applyAlignment="1">
      <alignment wrapText="1"/>
    </xf>
    <xf numFmtId="172" fontId="1" fillId="0" borderId="11" xfId="67" applyNumberFormat="1" applyFont="1" applyBorder="1" applyAlignment="1">
      <alignment horizontal="right" wrapText="1"/>
    </xf>
    <xf numFmtId="173" fontId="0" fillId="0" borderId="0" xfId="0" applyNumberFormat="1" applyFont="1" applyAlignment="1">
      <alignment/>
    </xf>
    <xf numFmtId="176" fontId="0" fillId="0" borderId="16" xfId="70" applyNumberFormat="1" applyFont="1" applyFill="1" applyBorder="1" applyAlignment="1" applyProtection="1">
      <alignment wrapText="1"/>
      <protection/>
    </xf>
    <xf numFmtId="0" fontId="1" fillId="0" borderId="11" xfId="54" applyFont="1" applyBorder="1" applyAlignment="1">
      <alignment horizontal="right" wrapText="1"/>
      <protection/>
    </xf>
    <xf numFmtId="170" fontId="1" fillId="0" borderId="11" xfId="69" applyNumberFormat="1" applyFont="1" applyBorder="1" applyAlignment="1">
      <alignment horizontal="right" wrapText="1"/>
    </xf>
    <xf numFmtId="176" fontId="1" fillId="0" borderId="16" xfId="56" applyNumberFormat="1" applyFont="1" applyFill="1" applyBorder="1" applyAlignment="1" applyProtection="1">
      <alignment horizontal="center" wrapText="1"/>
      <protection/>
    </xf>
    <xf numFmtId="182" fontId="0" fillId="0" borderId="16" xfId="0" applyNumberFormat="1" applyFont="1" applyBorder="1" applyAlignment="1">
      <alignment horizontal="center" wrapText="1"/>
    </xf>
    <xf numFmtId="0" fontId="1" fillId="0" borderId="0" xfId="56" applyFont="1" applyAlignment="1">
      <alignment horizontal="right"/>
      <protection/>
    </xf>
    <xf numFmtId="0" fontId="1" fillId="0" borderId="16" xfId="56" applyFont="1" applyBorder="1" applyAlignment="1">
      <alignment horizontal="right" vertical="center" wrapText="1"/>
      <protection/>
    </xf>
    <xf numFmtId="176" fontId="0" fillId="0" borderId="16" xfId="70" applyNumberFormat="1" applyFont="1" applyFill="1" applyBorder="1" applyAlignment="1" applyProtection="1">
      <alignment horizontal="right" wrapText="1"/>
      <protection/>
    </xf>
    <xf numFmtId="176" fontId="1" fillId="0" borderId="16" xfId="56" applyNumberFormat="1" applyFont="1" applyFill="1" applyBorder="1" applyAlignment="1" applyProtection="1">
      <alignment horizontal="right" wrapText="1"/>
      <protection/>
    </xf>
    <xf numFmtId="182" fontId="0" fillId="0" borderId="16" xfId="0" applyNumberFormat="1" applyFont="1" applyBorder="1" applyAlignment="1">
      <alignment horizontal="right" wrapText="1"/>
    </xf>
    <xf numFmtId="0" fontId="0" fillId="0" borderId="0" xfId="56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176" fontId="1" fillId="0" borderId="16" xfId="73" applyNumberFormat="1" applyFont="1" applyFill="1" applyBorder="1" applyAlignment="1" applyProtection="1">
      <alignment horizontal="right" wrapText="1"/>
      <protection/>
    </xf>
    <xf numFmtId="0" fontId="14" fillId="0" borderId="17" xfId="57" applyFont="1" applyBorder="1" applyAlignment="1">
      <alignment horizontal="right" vertical="center" wrapText="1"/>
      <protection/>
    </xf>
    <xf numFmtId="170" fontId="1" fillId="0" borderId="11" xfId="69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wrapText="1"/>
    </xf>
    <xf numFmtId="176" fontId="1" fillId="0" borderId="11" xfId="67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3" fontId="1" fillId="0" borderId="2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56" applyFont="1" applyAlignment="1">
      <alignment wrapText="1"/>
      <protection/>
    </xf>
    <xf numFmtId="0" fontId="17" fillId="0" borderId="0" xfId="56" applyFont="1" applyBorder="1" applyAlignment="1">
      <alignment horizontal="left" vertical="top" wrapText="1"/>
      <protection/>
    </xf>
    <xf numFmtId="3" fontId="1" fillId="0" borderId="11" xfId="0" applyNumberFormat="1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KonsPosI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YEAR_2009_Zapros" xfId="57"/>
    <cellStyle name="Обычный_год_отч_запрос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3 2" xfId="71"/>
    <cellStyle name="Финансовый 3 2 2" xfId="72"/>
    <cellStyle name="Финансовый 3 3" xfId="73"/>
    <cellStyle name="Финансовый 4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7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2.25390625" style="11" customWidth="1"/>
    <col min="2" max="2" width="5.875" style="41" customWidth="1"/>
    <col min="3" max="3" width="45.625" style="11" customWidth="1"/>
    <col min="4" max="4" width="9.50390625" style="39" customWidth="1"/>
    <col min="5" max="6" width="14.625" style="42" customWidth="1"/>
    <col min="7" max="16384" width="9.00390625" style="11" customWidth="1"/>
  </cols>
  <sheetData>
    <row r="1" ht="13.5">
      <c r="B1" s="11"/>
    </row>
    <row r="2" spans="3:5" ht="13.5" customHeight="1">
      <c r="C2" s="216" t="s">
        <v>312</v>
      </c>
      <c r="D2" s="216"/>
      <c r="E2" s="216"/>
    </row>
    <row r="3" spans="3:5" ht="13.5">
      <c r="C3" s="216" t="s">
        <v>795</v>
      </c>
      <c r="D3" s="216"/>
      <c r="E3" s="216"/>
    </row>
    <row r="4" spans="3:5" ht="13.5" customHeight="1">
      <c r="C4" s="216" t="s">
        <v>622</v>
      </c>
      <c r="D4" s="216"/>
      <c r="E4" s="216"/>
    </row>
    <row r="5" spans="2:6" ht="13.5">
      <c r="B5" s="11"/>
      <c r="F5" s="42" t="s">
        <v>321</v>
      </c>
    </row>
    <row r="6" spans="2:6" s="34" customFormat="1" ht="27.75" customHeight="1">
      <c r="B6" s="9" t="s">
        <v>399</v>
      </c>
      <c r="C6" s="9" t="s">
        <v>400</v>
      </c>
      <c r="D6" s="9" t="s">
        <v>209</v>
      </c>
      <c r="E6" s="49" t="s">
        <v>796</v>
      </c>
      <c r="F6" s="49" t="s">
        <v>656</v>
      </c>
    </row>
    <row r="7" spans="2:6" s="39" customFormat="1" ht="13.5">
      <c r="B7" s="45">
        <v>1</v>
      </c>
      <c r="C7" s="45">
        <v>2</v>
      </c>
      <c r="D7" s="45">
        <v>3</v>
      </c>
      <c r="E7" s="180">
        <v>4</v>
      </c>
      <c r="F7" s="180">
        <v>5</v>
      </c>
    </row>
    <row r="8" spans="2:6" ht="13.5">
      <c r="B8" s="111"/>
      <c r="C8" s="8" t="s">
        <v>401</v>
      </c>
      <c r="D8" s="45"/>
      <c r="E8" s="85"/>
      <c r="F8" s="85"/>
    </row>
    <row r="9" spans="2:6" ht="13.5">
      <c r="B9" s="48">
        <v>1</v>
      </c>
      <c r="C9" s="8" t="s">
        <v>402</v>
      </c>
      <c r="D9" s="45">
        <v>4</v>
      </c>
      <c r="E9" s="85">
        <v>232924</v>
      </c>
      <c r="F9" s="85">
        <v>231240.06066</v>
      </c>
    </row>
    <row r="10" spans="2:6" ht="13.5">
      <c r="B10" s="48">
        <v>2</v>
      </c>
      <c r="C10" s="8" t="s">
        <v>404</v>
      </c>
      <c r="D10" s="45">
        <v>5</v>
      </c>
      <c r="E10" s="181">
        <v>31617</v>
      </c>
      <c r="F10" s="85">
        <v>8375</v>
      </c>
    </row>
    <row r="11" spans="2:6" ht="13.5">
      <c r="B11" s="48">
        <v>3</v>
      </c>
      <c r="C11" s="8" t="s">
        <v>405</v>
      </c>
      <c r="D11" s="45">
        <v>6</v>
      </c>
      <c r="E11" s="181">
        <v>1050675</v>
      </c>
      <c r="F11" s="85">
        <v>548469</v>
      </c>
    </row>
    <row r="12" spans="2:6" ht="13.5">
      <c r="B12" s="48">
        <v>4</v>
      </c>
      <c r="C12" s="8" t="s">
        <v>409</v>
      </c>
      <c r="D12" s="45"/>
      <c r="E12" s="181">
        <v>0</v>
      </c>
      <c r="F12" s="85">
        <v>1909</v>
      </c>
    </row>
    <row r="13" spans="2:6" ht="13.5">
      <c r="B13" s="48">
        <v>5</v>
      </c>
      <c r="C13" s="8" t="s">
        <v>410</v>
      </c>
      <c r="D13" s="45">
        <v>8</v>
      </c>
      <c r="E13" s="181">
        <v>37168</v>
      </c>
      <c r="F13" s="85">
        <v>20379</v>
      </c>
    </row>
    <row r="14" spans="2:6" ht="13.5">
      <c r="B14" s="48">
        <v>6</v>
      </c>
      <c r="C14" s="8" t="s">
        <v>411</v>
      </c>
      <c r="D14" s="45">
        <v>9</v>
      </c>
      <c r="E14" s="181">
        <v>11530</v>
      </c>
      <c r="F14" s="85">
        <v>18214</v>
      </c>
    </row>
    <row r="15" spans="2:6" ht="13.5">
      <c r="B15" s="48">
        <v>7</v>
      </c>
      <c r="C15" s="8" t="s">
        <v>412</v>
      </c>
      <c r="D15" s="45">
        <v>10</v>
      </c>
      <c r="E15" s="181">
        <v>777</v>
      </c>
      <c r="F15" s="85">
        <v>196</v>
      </c>
    </row>
    <row r="16" spans="2:6" ht="13.5">
      <c r="B16" s="48">
        <v>8</v>
      </c>
      <c r="C16" s="8" t="s">
        <v>414</v>
      </c>
      <c r="D16" s="45"/>
      <c r="E16" s="181">
        <v>1364691</v>
      </c>
      <c r="F16" s="85">
        <v>828782.06066</v>
      </c>
    </row>
    <row r="17" spans="2:6" ht="13.5">
      <c r="B17" s="111"/>
      <c r="C17" s="8" t="s">
        <v>415</v>
      </c>
      <c r="D17" s="45"/>
      <c r="E17" s="181"/>
      <c r="F17" s="85"/>
    </row>
    <row r="18" spans="2:6" ht="13.5">
      <c r="B18" s="48">
        <v>9</v>
      </c>
      <c r="C18" s="8" t="s">
        <v>416</v>
      </c>
      <c r="D18" s="45">
        <v>11</v>
      </c>
      <c r="E18" s="181">
        <v>478883</v>
      </c>
      <c r="F18" s="85">
        <v>355314</v>
      </c>
    </row>
    <row r="19" spans="2:6" ht="13.5">
      <c r="B19" s="48">
        <v>10</v>
      </c>
      <c r="C19" s="8" t="s">
        <v>30</v>
      </c>
      <c r="D19" s="45">
        <v>12</v>
      </c>
      <c r="E19" s="181">
        <v>675770</v>
      </c>
      <c r="F19" s="85">
        <v>277461</v>
      </c>
    </row>
    <row r="20" spans="2:6" ht="13.5">
      <c r="B20" s="48">
        <v>11</v>
      </c>
      <c r="C20" s="86" t="s">
        <v>659</v>
      </c>
      <c r="D20" s="45"/>
      <c r="E20" s="181">
        <v>16</v>
      </c>
      <c r="F20" s="85">
        <v>1835</v>
      </c>
    </row>
    <row r="21" spans="2:6" ht="13.5">
      <c r="B21" s="48">
        <v>12</v>
      </c>
      <c r="C21" s="8" t="s">
        <v>419</v>
      </c>
      <c r="D21" s="45">
        <v>13</v>
      </c>
      <c r="E21" s="181">
        <v>0</v>
      </c>
      <c r="F21" s="85">
        <v>80</v>
      </c>
    </row>
    <row r="22" spans="2:6" ht="13.5">
      <c r="B22" s="48">
        <v>13</v>
      </c>
      <c r="C22" s="8" t="s">
        <v>420</v>
      </c>
      <c r="D22" s="45">
        <v>14</v>
      </c>
      <c r="E22" s="181">
        <v>23492</v>
      </c>
      <c r="F22" s="85">
        <v>9604</v>
      </c>
    </row>
    <row r="23" spans="2:6" ht="13.5">
      <c r="B23" s="48">
        <v>14</v>
      </c>
      <c r="C23" s="8" t="s">
        <v>421</v>
      </c>
      <c r="D23" s="45">
        <v>15</v>
      </c>
      <c r="E23" s="181">
        <v>2090</v>
      </c>
      <c r="F23" s="85">
        <v>144</v>
      </c>
    </row>
    <row r="24" spans="2:6" ht="13.5">
      <c r="B24" s="48">
        <v>15</v>
      </c>
      <c r="C24" s="8" t="s">
        <v>423</v>
      </c>
      <c r="D24" s="45"/>
      <c r="E24" s="181">
        <v>1180251</v>
      </c>
      <c r="F24" s="85">
        <v>644438</v>
      </c>
    </row>
    <row r="25" spans="2:6" ht="13.5">
      <c r="B25" s="111"/>
      <c r="C25" s="8" t="s">
        <v>424</v>
      </c>
      <c r="D25" s="45"/>
      <c r="E25" s="181"/>
      <c r="F25" s="85"/>
    </row>
    <row r="26" spans="2:6" ht="13.5">
      <c r="B26" s="48">
        <v>16</v>
      </c>
      <c r="C26" s="8" t="s">
        <v>425</v>
      </c>
      <c r="D26" s="45">
        <v>16</v>
      </c>
      <c r="E26" s="181">
        <v>125601</v>
      </c>
      <c r="F26" s="85">
        <v>125601</v>
      </c>
    </row>
    <row r="27" spans="2:6" ht="13.5">
      <c r="B27" s="48">
        <v>17</v>
      </c>
      <c r="C27" s="8" t="s">
        <v>610</v>
      </c>
      <c r="D27" s="45"/>
      <c r="E27" s="181">
        <v>26714</v>
      </c>
      <c r="F27" s="85">
        <v>29380</v>
      </c>
    </row>
    <row r="28" spans="2:6" ht="13.5">
      <c r="B28" s="48">
        <v>18</v>
      </c>
      <c r="C28" s="8" t="s">
        <v>611</v>
      </c>
      <c r="D28" s="45">
        <v>17</v>
      </c>
      <c r="E28" s="181">
        <v>32125</v>
      </c>
      <c r="F28" s="85">
        <v>29363</v>
      </c>
    </row>
    <row r="29" spans="2:6" ht="27">
      <c r="B29" s="48">
        <v>19</v>
      </c>
      <c r="C29" s="8" t="s">
        <v>678</v>
      </c>
      <c r="D29" s="45"/>
      <c r="E29" s="181">
        <v>184440</v>
      </c>
      <c r="F29" s="85">
        <v>184344</v>
      </c>
    </row>
    <row r="30" spans="2:6" ht="13.5">
      <c r="B30" s="48">
        <v>20</v>
      </c>
      <c r="C30" s="8" t="s">
        <v>612</v>
      </c>
      <c r="D30" s="45"/>
      <c r="E30" s="181">
        <v>184440</v>
      </c>
      <c r="F30" s="85">
        <v>184344</v>
      </c>
    </row>
    <row r="31" spans="2:6" ht="13.5">
      <c r="B31" s="48">
        <v>21</v>
      </c>
      <c r="C31" s="8" t="s">
        <v>175</v>
      </c>
      <c r="D31" s="45"/>
      <c r="E31" s="181">
        <v>1364691</v>
      </c>
      <c r="F31" s="85">
        <v>828782</v>
      </c>
    </row>
    <row r="32" spans="2:5" ht="13.5">
      <c r="B32" s="11"/>
      <c r="E32" s="11"/>
    </row>
    <row r="33" spans="2:5" ht="13.5">
      <c r="B33" s="11"/>
      <c r="E33" s="11"/>
    </row>
    <row r="34" spans="2:5" ht="13.5">
      <c r="B34" s="11"/>
      <c r="E34" s="11"/>
    </row>
    <row r="35" spans="2:5" ht="13.5">
      <c r="B35" s="11"/>
      <c r="E35" s="11"/>
    </row>
    <row r="36" spans="2:5" ht="13.5">
      <c r="B36" s="11"/>
      <c r="E36" s="11"/>
    </row>
    <row r="37" ht="13.5">
      <c r="B37" s="41" t="s">
        <v>798</v>
      </c>
    </row>
    <row r="38" spans="1:5" ht="13.5">
      <c r="A38" s="11" t="s">
        <v>617</v>
      </c>
      <c r="B38" s="41" t="s">
        <v>617</v>
      </c>
      <c r="E38" s="50"/>
    </row>
    <row r="39" spans="2:6" ht="13.5">
      <c r="B39" s="41" t="s">
        <v>618</v>
      </c>
      <c r="E39" s="51"/>
      <c r="F39" s="42" t="s">
        <v>619</v>
      </c>
    </row>
    <row r="40" ht="13.5">
      <c r="B40" s="37"/>
    </row>
    <row r="41" ht="13.5">
      <c r="B41" s="37"/>
    </row>
    <row r="42" spans="2:6" ht="13.5">
      <c r="B42" s="37"/>
      <c r="C42" s="11" t="s">
        <v>322</v>
      </c>
      <c r="F42" s="42" t="s">
        <v>620</v>
      </c>
    </row>
    <row r="43" spans="2:5" ht="13.5">
      <c r="B43" s="11"/>
      <c r="E43" s="52"/>
    </row>
    <row r="45" ht="13.5">
      <c r="C45" s="112" t="s">
        <v>799</v>
      </c>
    </row>
    <row r="46" spans="2:3" ht="13.5">
      <c r="B46" s="29"/>
      <c r="C46" s="30"/>
    </row>
    <row r="47" spans="2:3" ht="13.5">
      <c r="B47" s="29"/>
      <c r="C47" s="30"/>
    </row>
  </sheetData>
  <sheetProtection/>
  <mergeCells count="3">
    <mergeCell ref="C2:E2"/>
    <mergeCell ref="C3:E3"/>
    <mergeCell ref="C4:E4"/>
  </mergeCells>
  <printOptions/>
  <pageMargins left="0.7874015748031497" right="0.4724409448818898" top="0.3937007874015748" bottom="0.3937007874015748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30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16384" width="9.00390625" style="1" customWidth="1"/>
  </cols>
  <sheetData>
    <row r="2" ht="13.5">
      <c r="A2" s="11" t="s">
        <v>692</v>
      </c>
    </row>
    <row r="3" ht="13.5">
      <c r="A3" s="11"/>
    </row>
    <row r="4" spans="1:4" ht="13.5">
      <c r="A4" s="11" t="s">
        <v>693</v>
      </c>
      <c r="B4" s="11"/>
      <c r="C4" s="11"/>
      <c r="D4" s="11"/>
    </row>
    <row r="5" spans="1:4" ht="13.5">
      <c r="A5" s="11"/>
      <c r="B5" s="11"/>
      <c r="C5" s="11"/>
      <c r="D5" s="11"/>
    </row>
    <row r="6" spans="1:4" s="12" customFormat="1" ht="13.5">
      <c r="A6" s="9" t="s">
        <v>399</v>
      </c>
      <c r="B6" s="9" t="s">
        <v>400</v>
      </c>
      <c r="C6" s="43" t="s">
        <v>797</v>
      </c>
      <c r="D6" s="43" t="s">
        <v>657</v>
      </c>
    </row>
    <row r="7" spans="1:4" s="12" customFormat="1" ht="13.5">
      <c r="A7" s="9">
        <v>1</v>
      </c>
      <c r="B7" s="9">
        <v>2</v>
      </c>
      <c r="C7" s="9">
        <v>3</v>
      </c>
      <c r="D7" s="9">
        <v>4</v>
      </c>
    </row>
    <row r="8" spans="1:4" ht="27">
      <c r="A8" s="53">
        <v>1</v>
      </c>
      <c r="B8" s="8" t="s">
        <v>539</v>
      </c>
      <c r="C8" s="90">
        <v>0</v>
      </c>
      <c r="D8" s="90">
        <v>0</v>
      </c>
    </row>
    <row r="9" spans="1:4" ht="13.5">
      <c r="A9" s="53">
        <v>2</v>
      </c>
      <c r="B9" s="8" t="s">
        <v>540</v>
      </c>
      <c r="C9" s="184">
        <v>154003</v>
      </c>
      <c r="D9" s="184">
        <v>133975</v>
      </c>
    </row>
    <row r="10" spans="1:4" ht="13.5">
      <c r="A10" s="53">
        <v>3</v>
      </c>
      <c r="B10" s="8" t="s">
        <v>541</v>
      </c>
      <c r="C10" s="90">
        <v>0</v>
      </c>
      <c r="D10" s="90">
        <v>0</v>
      </c>
    </row>
    <row r="11" spans="1:4" ht="13.5">
      <c r="A11" s="53">
        <v>4</v>
      </c>
      <c r="B11" s="8" t="s">
        <v>542</v>
      </c>
      <c r="C11" s="184">
        <v>15479</v>
      </c>
      <c r="D11" s="184">
        <v>136</v>
      </c>
    </row>
    <row r="12" spans="1:4" ht="13.5">
      <c r="A12" s="53">
        <v>5</v>
      </c>
      <c r="B12" s="8" t="s">
        <v>543</v>
      </c>
      <c r="C12" s="184">
        <v>239473</v>
      </c>
      <c r="D12" s="184">
        <v>266857</v>
      </c>
    </row>
    <row r="13" spans="1:4" ht="13.5">
      <c r="A13" s="53">
        <v>6</v>
      </c>
      <c r="B13" s="8" t="s">
        <v>544</v>
      </c>
      <c r="C13" s="187">
        <v>567996</v>
      </c>
      <c r="D13" s="187">
        <v>237559</v>
      </c>
    </row>
    <row r="14" spans="1:4" ht="13.5">
      <c r="A14" s="53">
        <v>7</v>
      </c>
      <c r="B14" s="8" t="s">
        <v>686</v>
      </c>
      <c r="C14" s="184">
        <v>264965</v>
      </c>
      <c r="D14" s="184">
        <v>49105</v>
      </c>
    </row>
    <row r="15" spans="1:4" ht="13.5">
      <c r="A15" s="53">
        <v>8</v>
      </c>
      <c r="B15" s="8" t="s">
        <v>546</v>
      </c>
      <c r="C15" s="184">
        <v>-191241</v>
      </c>
      <c r="D15" s="184">
        <v>-139163</v>
      </c>
    </row>
    <row r="16" spans="1:4" ht="13.5">
      <c r="A16" s="53">
        <v>9</v>
      </c>
      <c r="B16" s="8" t="s">
        <v>547</v>
      </c>
      <c r="C16" s="184">
        <v>1050675</v>
      </c>
      <c r="D16" s="184">
        <v>548469</v>
      </c>
    </row>
    <row r="17" spans="1:4" ht="13.5">
      <c r="A17" s="170"/>
      <c r="B17" s="140"/>
      <c r="C17" s="117"/>
      <c r="D17" s="117"/>
    </row>
    <row r="18" spans="1:4" ht="13.5">
      <c r="A18" s="11"/>
      <c r="B18" s="11"/>
      <c r="C18" s="11"/>
      <c r="D18" s="11"/>
    </row>
    <row r="19" spans="1:4" ht="13.5">
      <c r="A19" s="225" t="s">
        <v>688</v>
      </c>
      <c r="B19" s="225"/>
      <c r="C19" s="225"/>
      <c r="D19" s="225"/>
    </row>
    <row r="20" spans="1:4" ht="18" customHeight="1">
      <c r="A20" s="11"/>
      <c r="B20" s="11"/>
      <c r="C20" s="11"/>
      <c r="D20" s="11"/>
    </row>
    <row r="21" spans="1:4" ht="13.5">
      <c r="A21" s="9" t="s">
        <v>399</v>
      </c>
      <c r="B21" s="9" t="s">
        <v>400</v>
      </c>
      <c r="C21" s="43" t="s">
        <v>797</v>
      </c>
      <c r="D21" s="43" t="s">
        <v>657</v>
      </c>
    </row>
    <row r="22" spans="1:4" ht="13.5">
      <c r="A22" s="9">
        <v>1</v>
      </c>
      <c r="B22" s="9">
        <v>2</v>
      </c>
      <c r="C22" s="9">
        <v>3</v>
      </c>
      <c r="D22" s="9">
        <v>4</v>
      </c>
    </row>
    <row r="23" spans="1:4" ht="13.5">
      <c r="A23" s="53">
        <v>1</v>
      </c>
      <c r="B23" s="8" t="s">
        <v>540</v>
      </c>
      <c r="C23" s="184">
        <v>1037</v>
      </c>
      <c r="D23" s="184">
        <v>15252</v>
      </c>
    </row>
    <row r="24" spans="1:4" ht="13.5">
      <c r="A24" s="53">
        <v>2</v>
      </c>
      <c r="B24" s="8" t="s">
        <v>542</v>
      </c>
      <c r="C24" s="184">
        <v>287</v>
      </c>
      <c r="D24" s="90">
        <v>0</v>
      </c>
    </row>
    <row r="25" spans="1:4" ht="13.5">
      <c r="A25" s="53">
        <v>3</v>
      </c>
      <c r="B25" s="8" t="s">
        <v>543</v>
      </c>
      <c r="C25" s="184">
        <v>29626</v>
      </c>
      <c r="D25" s="184">
        <v>19859</v>
      </c>
    </row>
    <row r="26" spans="1:4" ht="13.5">
      <c r="A26" s="53">
        <v>4</v>
      </c>
      <c r="B26" s="8" t="s">
        <v>544</v>
      </c>
      <c r="C26" s="184">
        <v>35342</v>
      </c>
      <c r="D26" s="184">
        <v>26926</v>
      </c>
    </row>
    <row r="27" spans="1:4" ht="13.5">
      <c r="A27" s="53">
        <v>5</v>
      </c>
      <c r="B27" s="8" t="s">
        <v>686</v>
      </c>
      <c r="C27" s="184">
        <v>8243</v>
      </c>
      <c r="D27" s="184">
        <v>2361</v>
      </c>
    </row>
    <row r="28" spans="1:4" ht="13.5">
      <c r="A28" s="53">
        <v>6</v>
      </c>
      <c r="B28" s="8" t="s">
        <v>685</v>
      </c>
      <c r="C28" s="184">
        <v>74535</v>
      </c>
      <c r="D28" s="184">
        <v>64398</v>
      </c>
    </row>
    <row r="29" spans="1:4" ht="13.5">
      <c r="A29" s="11"/>
      <c r="B29" s="11"/>
      <c r="C29" s="11"/>
      <c r="D29" s="11"/>
    </row>
    <row r="30" spans="1:4" ht="27.75" customHeight="1">
      <c r="A30" s="228" t="s">
        <v>687</v>
      </c>
      <c r="B30" s="228"/>
      <c r="C30" s="228"/>
      <c r="D30" s="228"/>
    </row>
  </sheetData>
  <sheetProtection/>
  <mergeCells count="2">
    <mergeCell ref="A19:D1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J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00390625" style="1" bestFit="1" customWidth="1"/>
    <col min="4" max="4" width="9.875" style="1" bestFit="1" customWidth="1"/>
    <col min="5" max="6" width="11.875" style="1" bestFit="1" customWidth="1"/>
    <col min="7" max="7" width="14.00390625" style="1" bestFit="1" customWidth="1"/>
    <col min="8" max="8" width="9.625" style="1" customWidth="1"/>
    <col min="9" max="9" width="9.75390625" style="1" customWidth="1"/>
    <col min="10" max="10" width="10.00390625" style="1" customWidth="1"/>
    <col min="11" max="16384" width="9.00390625" style="1" customWidth="1"/>
  </cols>
  <sheetData>
    <row r="4" s="11" customFormat="1" ht="13.5">
      <c r="A4" s="11" t="s">
        <v>808</v>
      </c>
    </row>
    <row r="6" spans="1:10" s="11" customFormat="1" ht="86.25" customHeight="1">
      <c r="A6" s="9" t="s">
        <v>399</v>
      </c>
      <c r="B6" s="9" t="s">
        <v>531</v>
      </c>
      <c r="C6" s="9" t="s">
        <v>539</v>
      </c>
      <c r="D6" s="9" t="s">
        <v>540</v>
      </c>
      <c r="E6" s="9" t="s">
        <v>541</v>
      </c>
      <c r="F6" s="9" t="s">
        <v>542</v>
      </c>
      <c r="G6" s="9" t="s">
        <v>543</v>
      </c>
      <c r="H6" s="9" t="s">
        <v>544</v>
      </c>
      <c r="I6" s="9" t="s">
        <v>545</v>
      </c>
      <c r="J6" s="9" t="s">
        <v>292</v>
      </c>
    </row>
    <row r="7" spans="1:10" s="11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2.5" customHeight="1">
      <c r="A8" s="53">
        <v>1</v>
      </c>
      <c r="B8" s="8" t="s">
        <v>548</v>
      </c>
      <c r="C8" s="90">
        <v>0</v>
      </c>
      <c r="D8" s="118">
        <v>-24884</v>
      </c>
      <c r="E8" s="90">
        <v>0</v>
      </c>
      <c r="F8" s="93">
        <v>-3</v>
      </c>
      <c r="G8" s="118">
        <v>-42920.782954893715</v>
      </c>
      <c r="H8" s="118">
        <v>-68542.84983234214</v>
      </c>
      <c r="I8" s="118">
        <v>-2812</v>
      </c>
      <c r="J8" s="118">
        <v>-139163</v>
      </c>
    </row>
    <row r="9" spans="1:10" ht="27">
      <c r="A9" s="53">
        <v>2</v>
      </c>
      <c r="B9" s="8" t="s">
        <v>661</v>
      </c>
      <c r="C9" s="90">
        <v>0</v>
      </c>
      <c r="D9" s="118">
        <v>11728</v>
      </c>
      <c r="E9" s="90">
        <v>0</v>
      </c>
      <c r="F9" s="93">
        <v>-829</v>
      </c>
      <c r="G9" s="118">
        <v>-12792</v>
      </c>
      <c r="H9" s="118">
        <v>-23629</v>
      </c>
      <c r="I9" s="118">
        <v>-26153</v>
      </c>
      <c r="J9" s="118">
        <v>-51675</v>
      </c>
    </row>
    <row r="10" spans="1:10" ht="27">
      <c r="A10" s="53">
        <v>3</v>
      </c>
      <c r="B10" s="8" t="s">
        <v>549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</row>
    <row r="11" spans="1:10" ht="18" customHeight="1">
      <c r="A11" s="53">
        <v>4</v>
      </c>
      <c r="B11" s="8" t="s">
        <v>535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</row>
    <row r="12" spans="1:10" ht="18" customHeight="1">
      <c r="A12" s="53">
        <v>5</v>
      </c>
      <c r="B12" s="8" t="s">
        <v>536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ht="18.75" customHeight="1">
      <c r="A13" s="53">
        <v>6</v>
      </c>
      <c r="B13" s="8" t="s">
        <v>660</v>
      </c>
      <c r="C13" s="90">
        <v>0</v>
      </c>
      <c r="D13" s="118">
        <v>-45</v>
      </c>
      <c r="E13" s="90">
        <v>0</v>
      </c>
      <c r="F13" s="90">
        <v>0</v>
      </c>
      <c r="G13" s="118">
        <v>-180</v>
      </c>
      <c r="H13" s="118">
        <v>-178</v>
      </c>
      <c r="I13" s="90">
        <v>0</v>
      </c>
      <c r="J13" s="118">
        <v>-403</v>
      </c>
    </row>
    <row r="14" spans="1:10" ht="20.25" customHeight="1">
      <c r="A14" s="53">
        <v>7</v>
      </c>
      <c r="B14" s="76" t="s">
        <v>550</v>
      </c>
      <c r="C14" s="90">
        <f>SUM(C8:C13)</f>
        <v>0</v>
      </c>
      <c r="D14" s="118">
        <v>-13202</v>
      </c>
      <c r="E14" s="90">
        <v>0</v>
      </c>
      <c r="F14" s="93">
        <v>-832</v>
      </c>
      <c r="G14" s="118">
        <v>-55892</v>
      </c>
      <c r="H14" s="118">
        <v>-92350</v>
      </c>
      <c r="I14" s="118">
        <v>-28965</v>
      </c>
      <c r="J14" s="188">
        <v>-191241</v>
      </c>
    </row>
    <row r="15" spans="1:10" ht="13.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11"/>
      <c r="B16" s="229" t="s">
        <v>755</v>
      </c>
      <c r="C16" s="229"/>
      <c r="D16" s="229"/>
      <c r="E16" s="229"/>
      <c r="F16" s="229"/>
      <c r="G16" s="229"/>
      <c r="H16" s="229"/>
      <c r="I16" s="229"/>
      <c r="J16" s="229"/>
    </row>
  </sheetData>
  <sheetProtection/>
  <mergeCells count="1">
    <mergeCell ref="B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J16"/>
  <sheetViews>
    <sheetView zoomScalePageLayoutView="0" workbookViewId="0" topLeftCell="A4">
      <selection activeCell="H15" sqref="H15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6.75390625" style="1" customWidth="1"/>
    <col min="4" max="4" width="10.75390625" style="1" customWidth="1"/>
    <col min="5" max="5" width="11.875" style="1" bestFit="1" customWidth="1"/>
    <col min="6" max="6" width="12.375" style="1" customWidth="1"/>
    <col min="7" max="7" width="10.75390625" style="1" customWidth="1"/>
    <col min="8" max="8" width="10.625" style="1" customWidth="1"/>
    <col min="9" max="9" width="10.375" style="1" customWidth="1"/>
    <col min="10" max="10" width="9.75390625" style="1" customWidth="1"/>
    <col min="11" max="16384" width="9.00390625" style="1" customWidth="1"/>
  </cols>
  <sheetData>
    <row r="4" s="11" customFormat="1" ht="13.5">
      <c r="A4" s="11" t="s">
        <v>807</v>
      </c>
    </row>
    <row r="6" spans="1:10" ht="87" customHeight="1">
      <c r="A6" s="9" t="s">
        <v>399</v>
      </c>
      <c r="B6" s="9" t="s">
        <v>531</v>
      </c>
      <c r="C6" s="9" t="s">
        <v>539</v>
      </c>
      <c r="D6" s="9" t="s">
        <v>540</v>
      </c>
      <c r="E6" s="9" t="s">
        <v>541</v>
      </c>
      <c r="F6" s="9" t="s">
        <v>542</v>
      </c>
      <c r="G6" s="9" t="s">
        <v>543</v>
      </c>
      <c r="H6" s="9" t="s">
        <v>544</v>
      </c>
      <c r="I6" s="9" t="s">
        <v>545</v>
      </c>
      <c r="J6" s="9" t="s">
        <v>292</v>
      </c>
    </row>
    <row r="7" spans="1:10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3.5">
      <c r="A8" s="19">
        <v>1</v>
      </c>
      <c r="B8" s="8" t="s">
        <v>548</v>
      </c>
      <c r="C8" s="90">
        <v>0</v>
      </c>
      <c r="D8" s="118">
        <v>-28465</v>
      </c>
      <c r="E8" s="90">
        <v>0</v>
      </c>
      <c r="F8" s="90">
        <v>0</v>
      </c>
      <c r="G8" s="118">
        <v>-25603</v>
      </c>
      <c r="H8" s="118">
        <v>-72030</v>
      </c>
      <c r="I8" s="118">
        <v>-10526</v>
      </c>
      <c r="J8" s="118">
        <v>-136624</v>
      </c>
    </row>
    <row r="9" spans="1:10" ht="27">
      <c r="A9" s="19">
        <v>2</v>
      </c>
      <c r="B9" s="8" t="s">
        <v>661</v>
      </c>
      <c r="C9" s="90">
        <v>0</v>
      </c>
      <c r="D9" s="118">
        <v>3544</v>
      </c>
      <c r="E9" s="90">
        <v>0</v>
      </c>
      <c r="F9" s="93">
        <v>-3</v>
      </c>
      <c r="G9" s="118">
        <v>-18321</v>
      </c>
      <c r="H9" s="118">
        <v>-16359</v>
      </c>
      <c r="I9" s="118">
        <v>-4076</v>
      </c>
      <c r="J9" s="118">
        <v>-35215</v>
      </c>
    </row>
    <row r="10" spans="1:10" ht="27">
      <c r="A10" s="19">
        <v>3</v>
      </c>
      <c r="B10" s="8" t="s">
        <v>549</v>
      </c>
      <c r="C10" s="90">
        <v>0</v>
      </c>
      <c r="D10" s="90">
        <v>0</v>
      </c>
      <c r="E10" s="90">
        <v>0</v>
      </c>
      <c r="F10" s="90">
        <v>0</v>
      </c>
      <c r="G10" s="118">
        <v>971</v>
      </c>
      <c r="H10" s="118">
        <v>19754</v>
      </c>
      <c r="I10" s="118">
        <v>11790</v>
      </c>
      <c r="J10" s="118">
        <v>32515</v>
      </c>
    </row>
    <row r="11" spans="1:10" ht="18" customHeight="1">
      <c r="A11" s="19">
        <v>4</v>
      </c>
      <c r="B11" s="8" t="s">
        <v>535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</row>
    <row r="12" spans="1:10" ht="20.25" customHeight="1">
      <c r="A12" s="19">
        <v>5</v>
      </c>
      <c r="B12" s="8" t="s">
        <v>536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ht="21" customHeight="1">
      <c r="A13" s="19">
        <v>6</v>
      </c>
      <c r="B13" s="8" t="s">
        <v>660</v>
      </c>
      <c r="C13" s="90">
        <v>0</v>
      </c>
      <c r="D13" s="118">
        <v>37</v>
      </c>
      <c r="E13" s="90">
        <v>0</v>
      </c>
      <c r="F13" s="90">
        <v>0</v>
      </c>
      <c r="G13" s="118">
        <v>32.217045106284786</v>
      </c>
      <c r="H13" s="118">
        <v>92.15016765786277</v>
      </c>
      <c r="I13" s="90">
        <v>0</v>
      </c>
      <c r="J13" s="118">
        <v>161.36721276414755</v>
      </c>
    </row>
    <row r="14" spans="1:10" ht="27">
      <c r="A14" s="19">
        <v>7</v>
      </c>
      <c r="B14" s="8" t="s">
        <v>550</v>
      </c>
      <c r="C14" s="90">
        <f>SUM(C8:C13)</f>
        <v>0</v>
      </c>
      <c r="D14" s="118">
        <v>-24884</v>
      </c>
      <c r="E14" s="90">
        <v>0</v>
      </c>
      <c r="F14" s="93">
        <v>-3</v>
      </c>
      <c r="G14" s="118">
        <v>-42920.782954893715</v>
      </c>
      <c r="H14" s="118">
        <v>-68542.84983234214</v>
      </c>
      <c r="I14" s="118">
        <v>-2812</v>
      </c>
      <c r="J14" s="118">
        <v>-139162.63278723584</v>
      </c>
    </row>
    <row r="16" spans="2:10" ht="13.5">
      <c r="B16" s="229" t="s">
        <v>755</v>
      </c>
      <c r="C16" s="229"/>
      <c r="D16" s="229"/>
      <c r="E16" s="229"/>
      <c r="F16" s="229"/>
      <c r="G16" s="229"/>
      <c r="H16" s="229"/>
      <c r="I16" s="229"/>
      <c r="J16" s="229"/>
    </row>
  </sheetData>
  <sheetProtection/>
  <mergeCells count="1">
    <mergeCell ref="B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F17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5.875" style="1" customWidth="1"/>
    <col min="2" max="2" width="45.125" style="1" customWidth="1"/>
    <col min="3" max="3" width="13.375" style="1" customWidth="1"/>
    <col min="4" max="4" width="8.75390625" style="1" customWidth="1"/>
    <col min="5" max="5" width="13.25390625" style="1" customWidth="1"/>
    <col min="6" max="6" width="7.625" style="1" customWidth="1"/>
    <col min="7" max="16384" width="9.00390625" style="1" customWidth="1"/>
  </cols>
  <sheetData>
    <row r="4" spans="1:6" ht="13.5">
      <c r="A4" s="11" t="s">
        <v>694</v>
      </c>
      <c r="B4" s="11"/>
      <c r="C4" s="11"/>
      <c r="D4" s="11"/>
      <c r="E4" s="11"/>
      <c r="F4" s="11"/>
    </row>
    <row r="5" spans="1:6" ht="13.5">
      <c r="A5" s="11"/>
      <c r="B5" s="11"/>
      <c r="C5" s="11"/>
      <c r="D5" s="11"/>
      <c r="E5" s="11"/>
      <c r="F5" s="11"/>
    </row>
    <row r="6" spans="1:6" s="12" customFormat="1" ht="13.5">
      <c r="A6" s="226" t="s">
        <v>399</v>
      </c>
      <c r="B6" s="226" t="s">
        <v>551</v>
      </c>
      <c r="C6" s="222" t="s">
        <v>797</v>
      </c>
      <c r="D6" s="224"/>
      <c r="E6" s="227" t="s">
        <v>657</v>
      </c>
      <c r="F6" s="227"/>
    </row>
    <row r="7" spans="1:6" s="12" customFormat="1" ht="13.5">
      <c r="A7" s="226"/>
      <c r="B7" s="226"/>
      <c r="C7" s="9" t="s">
        <v>552</v>
      </c>
      <c r="D7" s="9" t="s">
        <v>553</v>
      </c>
      <c r="E7" s="9" t="s">
        <v>552</v>
      </c>
      <c r="F7" s="9" t="s">
        <v>553</v>
      </c>
    </row>
    <row r="8" spans="1:6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27">
      <c r="A9" s="53">
        <v>1</v>
      </c>
      <c r="B9" s="8" t="s">
        <v>554</v>
      </c>
      <c r="C9" s="90">
        <v>0</v>
      </c>
      <c r="D9" s="56" t="s">
        <v>621</v>
      </c>
      <c r="E9" s="90">
        <v>0</v>
      </c>
      <c r="F9" s="56" t="s">
        <v>621</v>
      </c>
    </row>
    <row r="10" spans="1:6" ht="27">
      <c r="A10" s="53">
        <v>2</v>
      </c>
      <c r="B10" s="8" t="s">
        <v>555</v>
      </c>
      <c r="C10" s="90">
        <v>0</v>
      </c>
      <c r="D10" s="56" t="s">
        <v>621</v>
      </c>
      <c r="E10" s="90">
        <v>0</v>
      </c>
      <c r="F10" s="56" t="s">
        <v>621</v>
      </c>
    </row>
    <row r="11" spans="1:6" ht="13.5">
      <c r="A11" s="53">
        <v>3</v>
      </c>
      <c r="B11" s="8" t="s">
        <v>556</v>
      </c>
      <c r="C11" s="94">
        <v>122860</v>
      </c>
      <c r="D11" s="189">
        <v>9.892778577617166</v>
      </c>
      <c r="E11" s="94">
        <v>28071</v>
      </c>
      <c r="F11" s="189">
        <v>4.082271092078124</v>
      </c>
    </row>
    <row r="12" spans="1:6" ht="13.5">
      <c r="A12" s="53">
        <v>4</v>
      </c>
      <c r="B12" s="8" t="s">
        <v>557</v>
      </c>
      <c r="C12" s="94">
        <v>3977</v>
      </c>
      <c r="D12" s="189">
        <v>0.3202309979096815</v>
      </c>
      <c r="E12" s="94">
        <v>1818</v>
      </c>
      <c r="F12" s="189">
        <v>0.26438562378960595</v>
      </c>
    </row>
    <row r="13" spans="1:6" ht="13.5">
      <c r="A13" s="53">
        <v>5</v>
      </c>
      <c r="B13" s="8" t="s">
        <v>558</v>
      </c>
      <c r="C13" s="94">
        <v>14728</v>
      </c>
      <c r="D13" s="189">
        <v>1.185909514008999</v>
      </c>
      <c r="E13" s="94">
        <v>68836</v>
      </c>
      <c r="F13" s="189">
        <v>10.010587898339558</v>
      </c>
    </row>
    <row r="14" spans="1:6" ht="13.5">
      <c r="A14" s="53">
        <v>6</v>
      </c>
      <c r="B14" s="8" t="s">
        <v>559</v>
      </c>
      <c r="C14" s="94">
        <v>354</v>
      </c>
      <c r="D14" s="189">
        <v>0.02850434328891809</v>
      </c>
      <c r="E14" s="94">
        <v>15379</v>
      </c>
      <c r="F14" s="189">
        <v>2.236516231166309</v>
      </c>
    </row>
    <row r="15" spans="1:6" ht="13.5">
      <c r="A15" s="53">
        <v>7</v>
      </c>
      <c r="B15" s="8" t="s">
        <v>560</v>
      </c>
      <c r="C15" s="94">
        <v>1072433</v>
      </c>
      <c r="D15" s="189">
        <v>86.35310278633982</v>
      </c>
      <c r="E15" s="94">
        <v>553520.94229</v>
      </c>
      <c r="F15" s="189">
        <v>80.49668845321901</v>
      </c>
    </row>
    <row r="16" spans="1:6" ht="13.5">
      <c r="A16" s="53">
        <v>8</v>
      </c>
      <c r="B16" s="8" t="s">
        <v>561</v>
      </c>
      <c r="C16" s="94">
        <v>27564</v>
      </c>
      <c r="D16" s="189">
        <v>2.219473780835419</v>
      </c>
      <c r="E16" s="94">
        <v>20007</v>
      </c>
      <c r="F16" s="189">
        <v>2.9095507014073965</v>
      </c>
    </row>
    <row r="17" spans="1:6" ht="13.5">
      <c r="A17" s="53">
        <v>9</v>
      </c>
      <c r="B17" s="8" t="s">
        <v>562</v>
      </c>
      <c r="C17" s="94">
        <v>1241916</v>
      </c>
      <c r="D17" s="189">
        <v>100</v>
      </c>
      <c r="E17" s="94">
        <v>687631.94229</v>
      </c>
      <c r="F17" s="189">
        <v>100</v>
      </c>
    </row>
  </sheetData>
  <sheetProtection/>
  <mergeCells count="4">
    <mergeCell ref="A6:A7"/>
    <mergeCell ref="B6:B7"/>
    <mergeCell ref="C6:D6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K19"/>
  <sheetViews>
    <sheetView zoomScalePageLayoutView="0" workbookViewId="0" topLeftCell="A2">
      <selection activeCell="J17" sqref="J17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00390625" style="1" customWidth="1"/>
    <col min="4" max="7" width="12.625" style="1" customWidth="1"/>
    <col min="8" max="8" width="10.625" style="1" customWidth="1"/>
    <col min="9" max="9" width="11.125" style="1" customWidth="1"/>
    <col min="10" max="10" width="12.25390625" style="1" customWidth="1"/>
    <col min="11" max="11" width="14.00390625" style="1" customWidth="1"/>
    <col min="12" max="16384" width="9.00390625" style="1" customWidth="1"/>
  </cols>
  <sheetData>
    <row r="4" ht="13.5">
      <c r="A4" s="11" t="s">
        <v>809</v>
      </c>
    </row>
    <row r="6" spans="1:10" s="12" customFormat="1" ht="81">
      <c r="A6" s="9" t="s">
        <v>399</v>
      </c>
      <c r="B6" s="9" t="s">
        <v>400</v>
      </c>
      <c r="C6" s="9" t="s">
        <v>539</v>
      </c>
      <c r="D6" s="9" t="s">
        <v>540</v>
      </c>
      <c r="E6" s="9" t="s">
        <v>541</v>
      </c>
      <c r="F6" s="9" t="s">
        <v>542</v>
      </c>
      <c r="G6" s="9" t="s">
        <v>543</v>
      </c>
      <c r="H6" s="9" t="s">
        <v>544</v>
      </c>
      <c r="I6" s="9" t="s">
        <v>545</v>
      </c>
      <c r="J6" s="9" t="s">
        <v>292</v>
      </c>
    </row>
    <row r="7" spans="1:10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3.5">
      <c r="A8" s="10">
        <v>1</v>
      </c>
      <c r="B8" s="8" t="s">
        <v>563</v>
      </c>
      <c r="C8" s="90">
        <v>0</v>
      </c>
      <c r="D8" s="81">
        <v>10314</v>
      </c>
      <c r="E8" s="90">
        <v>0</v>
      </c>
      <c r="F8" s="81">
        <v>15247</v>
      </c>
      <c r="G8" s="81">
        <v>46246</v>
      </c>
      <c r="H8" s="81">
        <v>381776</v>
      </c>
      <c r="I8" s="81">
        <v>264965</v>
      </c>
      <c r="J8" s="81">
        <v>718548</v>
      </c>
    </row>
    <row r="9" spans="1:10" ht="13.5">
      <c r="A9" s="10">
        <v>2</v>
      </c>
      <c r="B9" s="8" t="s">
        <v>564</v>
      </c>
      <c r="C9" s="90">
        <v>0</v>
      </c>
      <c r="D9" s="81">
        <v>143689.4</v>
      </c>
      <c r="E9" s="90">
        <v>0</v>
      </c>
      <c r="F9" s="81">
        <v>232</v>
      </c>
      <c r="G9" s="81">
        <v>193227.04896</v>
      </c>
      <c r="H9" s="81">
        <v>186220</v>
      </c>
      <c r="I9" s="90">
        <v>0</v>
      </c>
      <c r="J9" s="81">
        <v>523368.44895999995</v>
      </c>
    </row>
    <row r="10" spans="1:10" ht="13.5">
      <c r="A10" s="10" t="s">
        <v>205</v>
      </c>
      <c r="B10" s="8" t="s">
        <v>855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</row>
    <row r="11" spans="1:10" ht="13.5">
      <c r="A11" s="10" t="s">
        <v>206</v>
      </c>
      <c r="B11" s="8" t="s">
        <v>566</v>
      </c>
      <c r="C11" s="90">
        <v>0</v>
      </c>
      <c r="D11" s="81">
        <v>143689.4</v>
      </c>
      <c r="E11" s="90">
        <v>0</v>
      </c>
      <c r="F11" s="81">
        <v>232</v>
      </c>
      <c r="G11" s="81">
        <v>193227.04896</v>
      </c>
      <c r="H11" s="81">
        <v>186220</v>
      </c>
      <c r="I11" s="90">
        <v>0</v>
      </c>
      <c r="J11" s="81">
        <v>523368.44895999995</v>
      </c>
    </row>
    <row r="12" spans="1:10" ht="13.5">
      <c r="A12" s="10" t="s">
        <v>576</v>
      </c>
      <c r="B12" s="8" t="s">
        <v>567</v>
      </c>
      <c r="C12" s="90">
        <v>0</v>
      </c>
      <c r="D12" s="90">
        <v>0</v>
      </c>
      <c r="E12" s="90">
        <v>0</v>
      </c>
      <c r="F12" s="90">
        <v>0</v>
      </c>
      <c r="G12" s="81">
        <v>180236</v>
      </c>
      <c r="H12" s="81">
        <v>67974</v>
      </c>
      <c r="I12" s="90">
        <v>0</v>
      </c>
      <c r="J12" s="81">
        <v>248210</v>
      </c>
    </row>
    <row r="13" spans="1:10" ht="13.5">
      <c r="A13" s="10" t="s">
        <v>577</v>
      </c>
      <c r="B13" s="8" t="s">
        <v>568</v>
      </c>
      <c r="C13" s="90">
        <v>0</v>
      </c>
      <c r="D13" s="81">
        <v>2166.4</v>
      </c>
      <c r="E13" s="90">
        <v>0</v>
      </c>
      <c r="F13" s="90">
        <v>0</v>
      </c>
      <c r="G13" s="81">
        <v>1855.0489599999996</v>
      </c>
      <c r="H13" s="81">
        <v>3649</v>
      </c>
      <c r="I13" s="90">
        <v>0</v>
      </c>
      <c r="J13" s="81">
        <v>7670.44896</v>
      </c>
    </row>
    <row r="14" spans="1:10" ht="13.5">
      <c r="A14" s="10" t="s">
        <v>578</v>
      </c>
      <c r="B14" s="8" t="s">
        <v>569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05">
        <v>0</v>
      </c>
    </row>
    <row r="15" spans="1:10" ht="13.5">
      <c r="A15" s="10" t="s">
        <v>579</v>
      </c>
      <c r="B15" s="8" t="s">
        <v>570</v>
      </c>
      <c r="C15" s="90">
        <v>0</v>
      </c>
      <c r="D15" s="81">
        <v>14049</v>
      </c>
      <c r="E15" s="90">
        <v>0</v>
      </c>
      <c r="F15" s="81">
        <v>232</v>
      </c>
      <c r="G15" s="90">
        <v>0</v>
      </c>
      <c r="H15" s="81">
        <v>348</v>
      </c>
      <c r="I15" s="90">
        <v>0</v>
      </c>
      <c r="J15" s="81">
        <v>14629</v>
      </c>
    </row>
    <row r="16" spans="1:10" ht="13.5">
      <c r="A16" s="10" t="s">
        <v>580</v>
      </c>
      <c r="B16" s="8" t="s">
        <v>571</v>
      </c>
      <c r="C16" s="90">
        <v>0</v>
      </c>
      <c r="D16" s="81">
        <v>127474</v>
      </c>
      <c r="E16" s="90">
        <v>0</v>
      </c>
      <c r="F16" s="90">
        <v>0</v>
      </c>
      <c r="G16" s="81">
        <v>11136</v>
      </c>
      <c r="H16" s="81">
        <v>114249</v>
      </c>
      <c r="I16" s="90">
        <v>0</v>
      </c>
      <c r="J16" s="81">
        <v>252859</v>
      </c>
    </row>
    <row r="17" spans="1:11" ht="27">
      <c r="A17" s="10">
        <v>3</v>
      </c>
      <c r="B17" s="8" t="s">
        <v>572</v>
      </c>
      <c r="C17" s="90">
        <v>0</v>
      </c>
      <c r="D17" s="81">
        <v>154003.4</v>
      </c>
      <c r="E17" s="90">
        <v>0</v>
      </c>
      <c r="F17" s="81">
        <v>15479</v>
      </c>
      <c r="G17" s="81">
        <v>239473.04896</v>
      </c>
      <c r="H17" s="81">
        <v>567996</v>
      </c>
      <c r="I17" s="81">
        <v>264965</v>
      </c>
      <c r="J17" s="190">
        <v>1241916.44896</v>
      </c>
      <c r="K17" s="183" t="s">
        <v>617</v>
      </c>
    </row>
    <row r="19" spans="1:10" ht="13.5">
      <c r="A19" s="11"/>
      <c r="B19" s="229" t="s">
        <v>756</v>
      </c>
      <c r="C19" s="229"/>
      <c r="D19" s="229"/>
      <c r="E19" s="229"/>
      <c r="F19" s="229"/>
      <c r="G19" s="229"/>
      <c r="H19" s="229"/>
      <c r="I19" s="229"/>
      <c r="J19" s="229"/>
    </row>
  </sheetData>
  <sheetProtection/>
  <mergeCells count="1">
    <mergeCell ref="B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J19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7.125" style="1" customWidth="1"/>
    <col min="4" max="7" width="12.625" style="1" customWidth="1"/>
    <col min="8" max="8" width="11.125" style="1" customWidth="1"/>
    <col min="9" max="9" width="10.25390625" style="1" customWidth="1"/>
    <col min="10" max="10" width="10.00390625" style="1" customWidth="1"/>
    <col min="11" max="16384" width="9.00390625" style="1" customWidth="1"/>
  </cols>
  <sheetData>
    <row r="4" ht="13.5">
      <c r="A4" s="11" t="s">
        <v>810</v>
      </c>
    </row>
    <row r="6" spans="1:10" s="12" customFormat="1" ht="67.5">
      <c r="A6" s="9" t="s">
        <v>399</v>
      </c>
      <c r="B6" s="9" t="s">
        <v>400</v>
      </c>
      <c r="C6" s="9" t="s">
        <v>539</v>
      </c>
      <c r="D6" s="9" t="s">
        <v>540</v>
      </c>
      <c r="E6" s="9" t="s">
        <v>541</v>
      </c>
      <c r="F6" s="9" t="s">
        <v>542</v>
      </c>
      <c r="G6" s="9" t="s">
        <v>543</v>
      </c>
      <c r="H6" s="9" t="s">
        <v>544</v>
      </c>
      <c r="I6" s="9" t="s">
        <v>545</v>
      </c>
      <c r="J6" s="9" t="s">
        <v>292</v>
      </c>
    </row>
    <row r="7" spans="1:10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3.5">
      <c r="A8" s="20">
        <v>1</v>
      </c>
      <c r="B8" s="8" t="s">
        <v>563</v>
      </c>
      <c r="C8" s="90">
        <v>0</v>
      </c>
      <c r="D8" s="81">
        <v>80365.00476999999</v>
      </c>
      <c r="E8" s="90">
        <v>0</v>
      </c>
      <c r="F8" s="81">
        <v>108</v>
      </c>
      <c r="G8" s="90">
        <v>0</v>
      </c>
      <c r="H8" s="81">
        <v>54005.667530000486</v>
      </c>
      <c r="I8" s="81">
        <v>49105</v>
      </c>
      <c r="J8" s="81">
        <v>183583.67230000047</v>
      </c>
    </row>
    <row r="9" spans="1:10" ht="13.5">
      <c r="A9" s="20">
        <v>2</v>
      </c>
      <c r="B9" s="8" t="s">
        <v>564</v>
      </c>
      <c r="C9" s="90">
        <v>0</v>
      </c>
      <c r="D9" s="81">
        <v>53610</v>
      </c>
      <c r="E9" s="90">
        <v>0</v>
      </c>
      <c r="F9" s="81">
        <v>28</v>
      </c>
      <c r="G9" s="81">
        <v>266856.947735877</v>
      </c>
      <c r="H9" s="81">
        <v>183553</v>
      </c>
      <c r="I9" s="90">
        <v>0</v>
      </c>
      <c r="J9" s="81">
        <v>504047.996425877</v>
      </c>
    </row>
    <row r="10" spans="1:10" ht="13.5">
      <c r="A10" s="20" t="s">
        <v>205</v>
      </c>
      <c r="B10" s="8" t="s">
        <v>565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</row>
    <row r="11" spans="1:10" ht="13.5">
      <c r="A11" s="20" t="s">
        <v>206</v>
      </c>
      <c r="B11" s="8" t="s">
        <v>566</v>
      </c>
      <c r="C11" s="90">
        <v>0</v>
      </c>
      <c r="D11" s="81">
        <v>53610</v>
      </c>
      <c r="E11" s="90">
        <v>0</v>
      </c>
      <c r="F11" s="81">
        <v>28.048689999999997</v>
      </c>
      <c r="G11" s="81">
        <v>266856.947735877</v>
      </c>
      <c r="H11" s="81">
        <v>183553</v>
      </c>
      <c r="I11" s="90">
        <v>0</v>
      </c>
      <c r="J11" s="81">
        <v>504047.996425877</v>
      </c>
    </row>
    <row r="12" spans="1:10" ht="13.5">
      <c r="A12" s="20" t="s">
        <v>576</v>
      </c>
      <c r="B12" s="8" t="s">
        <v>567</v>
      </c>
      <c r="C12" s="90">
        <v>0</v>
      </c>
      <c r="D12" s="81" t="s">
        <v>621</v>
      </c>
      <c r="E12" s="90">
        <v>0</v>
      </c>
      <c r="F12" s="90">
        <v>0</v>
      </c>
      <c r="G12" s="81">
        <v>247884.947735877</v>
      </c>
      <c r="H12" s="81">
        <v>88896</v>
      </c>
      <c r="I12" s="90">
        <v>0</v>
      </c>
      <c r="J12" s="81">
        <v>336780.947735877</v>
      </c>
    </row>
    <row r="13" spans="1:10" ht="13.5">
      <c r="A13" s="20" t="s">
        <v>577</v>
      </c>
      <c r="B13" s="8" t="s">
        <v>568</v>
      </c>
      <c r="C13" s="90">
        <v>0</v>
      </c>
      <c r="D13" s="81">
        <v>909</v>
      </c>
      <c r="E13" s="90">
        <v>0</v>
      </c>
      <c r="F13" s="90">
        <v>0</v>
      </c>
      <c r="G13" s="81">
        <v>2508</v>
      </c>
      <c r="H13" s="81">
        <v>3328</v>
      </c>
      <c r="I13" s="90">
        <v>0</v>
      </c>
      <c r="J13" s="81">
        <v>6745</v>
      </c>
    </row>
    <row r="14" spans="1:10" ht="13.5">
      <c r="A14" s="20" t="s">
        <v>578</v>
      </c>
      <c r="B14" s="8" t="s">
        <v>569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</row>
    <row r="15" spans="1:10" ht="13.5">
      <c r="A15" s="20" t="s">
        <v>579</v>
      </c>
      <c r="B15" s="8" t="s">
        <v>570</v>
      </c>
      <c r="C15" s="90">
        <v>0</v>
      </c>
      <c r="D15" s="81">
        <v>201</v>
      </c>
      <c r="E15" s="90">
        <v>0</v>
      </c>
      <c r="F15" s="90">
        <v>0</v>
      </c>
      <c r="G15" s="90">
        <v>0</v>
      </c>
      <c r="H15" s="81">
        <v>360</v>
      </c>
      <c r="I15" s="90">
        <v>0</v>
      </c>
      <c r="J15" s="81">
        <v>561</v>
      </c>
    </row>
    <row r="16" spans="1:10" ht="13.5">
      <c r="A16" s="20" t="s">
        <v>580</v>
      </c>
      <c r="B16" s="8" t="s">
        <v>571</v>
      </c>
      <c r="C16" s="90">
        <v>0</v>
      </c>
      <c r="D16" s="81">
        <v>52500</v>
      </c>
      <c r="E16" s="90">
        <v>0</v>
      </c>
      <c r="F16" s="81">
        <v>28.048689999999997</v>
      </c>
      <c r="G16" s="81">
        <v>16464</v>
      </c>
      <c r="H16" s="81">
        <v>90969</v>
      </c>
      <c r="I16" s="90">
        <v>0</v>
      </c>
      <c r="J16" s="81">
        <v>159961.04869</v>
      </c>
    </row>
    <row r="17" spans="1:10" ht="27">
      <c r="A17" s="20">
        <v>3</v>
      </c>
      <c r="B17" s="8" t="s">
        <v>572</v>
      </c>
      <c r="C17" s="8"/>
      <c r="D17" s="81">
        <v>133975.00477</v>
      </c>
      <c r="E17" s="90">
        <v>0</v>
      </c>
      <c r="F17" s="81">
        <v>136</v>
      </c>
      <c r="G17" s="81">
        <v>266856.947735877</v>
      </c>
      <c r="H17" s="81">
        <v>237558.6675300005</v>
      </c>
      <c r="I17" s="81">
        <v>49105</v>
      </c>
      <c r="J17" s="81">
        <v>687631.6687258774</v>
      </c>
    </row>
    <row r="19" spans="1:10" ht="13.5">
      <c r="A19" s="11"/>
      <c r="B19" s="229" t="s">
        <v>756</v>
      </c>
      <c r="C19" s="229"/>
      <c r="D19" s="229"/>
      <c r="E19" s="229"/>
      <c r="F19" s="229"/>
      <c r="G19" s="229"/>
      <c r="H19" s="229"/>
      <c r="I19" s="229"/>
      <c r="J19" s="229"/>
    </row>
  </sheetData>
  <sheetProtection/>
  <mergeCells count="1">
    <mergeCell ref="B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J30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5.875" style="2" customWidth="1"/>
    <col min="2" max="2" width="42.625" style="1" customWidth="1"/>
    <col min="3" max="3" width="15.375" style="1" customWidth="1"/>
    <col min="4" max="7" width="12.625" style="1" customWidth="1"/>
    <col min="8" max="8" width="10.25390625" style="1" customWidth="1"/>
    <col min="9" max="9" width="10.125" style="1" customWidth="1"/>
    <col min="10" max="10" width="10.25390625" style="1" customWidth="1"/>
    <col min="11" max="16384" width="9.00390625" style="1" customWidth="1"/>
  </cols>
  <sheetData>
    <row r="4" ht="13.5">
      <c r="A4" s="21" t="s">
        <v>811</v>
      </c>
    </row>
    <row r="6" spans="1:10" s="12" customFormat="1" ht="81">
      <c r="A6" s="18" t="s">
        <v>399</v>
      </c>
      <c r="B6" s="9" t="s">
        <v>400</v>
      </c>
      <c r="C6" s="9" t="s">
        <v>539</v>
      </c>
      <c r="D6" s="9" t="s">
        <v>540</v>
      </c>
      <c r="E6" s="9" t="s">
        <v>541</v>
      </c>
      <c r="F6" s="9" t="s">
        <v>542</v>
      </c>
      <c r="G6" s="9" t="s">
        <v>543</v>
      </c>
      <c r="H6" s="9" t="s">
        <v>544</v>
      </c>
      <c r="I6" s="9" t="s">
        <v>545</v>
      </c>
      <c r="J6" s="9" t="s">
        <v>292</v>
      </c>
    </row>
    <row r="7" spans="1:10" s="5" customFormat="1" ht="13.5">
      <c r="A7" s="1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3.5">
      <c r="A8" s="10">
        <v>1</v>
      </c>
      <c r="B8" s="8" t="s">
        <v>342</v>
      </c>
      <c r="C8" s="90">
        <v>0</v>
      </c>
      <c r="D8" s="81">
        <v>128362</v>
      </c>
      <c r="E8" s="90">
        <v>0</v>
      </c>
      <c r="F8" s="81">
        <v>11908</v>
      </c>
      <c r="G8" s="81">
        <v>120347</v>
      </c>
      <c r="H8" s="81">
        <v>383069</v>
      </c>
      <c r="I8" s="81">
        <v>209895</v>
      </c>
      <c r="J8" s="81">
        <v>853581</v>
      </c>
    </row>
    <row r="9" spans="1:10" ht="27">
      <c r="A9" s="10" t="s">
        <v>203</v>
      </c>
      <c r="B9" s="8" t="s">
        <v>343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</row>
    <row r="10" spans="1:10" ht="13.5">
      <c r="A10" s="10" t="s">
        <v>204</v>
      </c>
      <c r="B10" s="8" t="s">
        <v>344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</row>
    <row r="11" spans="1:10" ht="13.5">
      <c r="A11" s="10" t="s">
        <v>304</v>
      </c>
      <c r="B11" s="8" t="s">
        <v>345</v>
      </c>
      <c r="C11" s="90">
        <v>0</v>
      </c>
      <c r="D11" s="81">
        <v>124173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81">
        <v>124173</v>
      </c>
    </row>
    <row r="12" spans="1:10" ht="13.5">
      <c r="A12" s="10" t="s">
        <v>305</v>
      </c>
      <c r="B12" s="8" t="s">
        <v>346</v>
      </c>
      <c r="C12" s="90">
        <v>0</v>
      </c>
      <c r="D12" s="81">
        <v>4189</v>
      </c>
      <c r="E12" s="90">
        <v>0</v>
      </c>
      <c r="F12" s="81">
        <v>11908</v>
      </c>
      <c r="G12" s="90">
        <v>0</v>
      </c>
      <c r="H12" s="90">
        <v>0</v>
      </c>
      <c r="I12" s="90">
        <v>0</v>
      </c>
      <c r="J12" s="81">
        <v>16097</v>
      </c>
    </row>
    <row r="13" spans="1:10" ht="13.5">
      <c r="A13" s="10" t="s">
        <v>306</v>
      </c>
      <c r="B13" s="8" t="s">
        <v>689</v>
      </c>
      <c r="C13" s="90">
        <v>0</v>
      </c>
      <c r="D13" s="90">
        <v>0</v>
      </c>
      <c r="E13" s="90">
        <v>0</v>
      </c>
      <c r="F13" s="90">
        <v>0</v>
      </c>
      <c r="G13" s="81">
        <v>120347</v>
      </c>
      <c r="H13" s="81">
        <v>383069</v>
      </c>
      <c r="I13" s="81">
        <v>209895</v>
      </c>
      <c r="J13" s="81">
        <v>713311</v>
      </c>
    </row>
    <row r="14" spans="1:10" ht="27">
      <c r="A14" s="10">
        <v>2</v>
      </c>
      <c r="B14" s="8" t="s">
        <v>347</v>
      </c>
      <c r="C14" s="90">
        <v>0</v>
      </c>
      <c r="D14" s="81">
        <v>12508</v>
      </c>
      <c r="E14" s="90">
        <v>0</v>
      </c>
      <c r="F14" s="90">
        <v>0</v>
      </c>
      <c r="G14" s="81">
        <v>5842</v>
      </c>
      <c r="H14" s="81">
        <v>4864.656260000002</v>
      </c>
      <c r="I14" s="90">
        <v>0</v>
      </c>
      <c r="J14" s="81">
        <v>23214.656260000003</v>
      </c>
    </row>
    <row r="15" spans="1:10" ht="27">
      <c r="A15" s="10">
        <v>3</v>
      </c>
      <c r="B15" s="8" t="s">
        <v>348</v>
      </c>
      <c r="C15" s="90">
        <v>0</v>
      </c>
      <c r="D15" s="81">
        <v>140870</v>
      </c>
      <c r="E15" s="90">
        <v>0</v>
      </c>
      <c r="F15" s="81">
        <v>11908</v>
      </c>
      <c r="G15" s="81">
        <v>126189</v>
      </c>
      <c r="H15" s="81">
        <v>387934</v>
      </c>
      <c r="I15" s="81">
        <v>209895</v>
      </c>
      <c r="J15" s="81">
        <v>876796</v>
      </c>
    </row>
    <row r="16" spans="1:10" ht="13.5">
      <c r="A16" s="10">
        <v>4</v>
      </c>
      <c r="B16" s="8" t="s">
        <v>349</v>
      </c>
      <c r="C16" s="90">
        <v>0</v>
      </c>
      <c r="D16" s="81">
        <v>168</v>
      </c>
      <c r="E16" s="90">
        <v>0</v>
      </c>
      <c r="F16" s="81">
        <v>2185</v>
      </c>
      <c r="G16" s="81">
        <v>13155</v>
      </c>
      <c r="H16" s="81">
        <v>38674.19308999994</v>
      </c>
      <c r="I16" s="81">
        <v>26197</v>
      </c>
      <c r="J16" s="81">
        <v>80378.96440999994</v>
      </c>
    </row>
    <row r="17" spans="1:10" ht="13.5">
      <c r="A17" s="10" t="s">
        <v>176</v>
      </c>
      <c r="B17" s="8" t="s">
        <v>307</v>
      </c>
      <c r="C17" s="90">
        <v>0</v>
      </c>
      <c r="D17" s="90">
        <v>0</v>
      </c>
      <c r="E17" s="90">
        <v>0</v>
      </c>
      <c r="F17" s="81">
        <v>1326</v>
      </c>
      <c r="G17" s="81">
        <v>4607.771319999999</v>
      </c>
      <c r="H17" s="81">
        <v>19439</v>
      </c>
      <c r="I17" s="81">
        <v>12536</v>
      </c>
      <c r="J17" s="81">
        <v>37909</v>
      </c>
    </row>
    <row r="18" spans="1:10" ht="13.5">
      <c r="A18" s="10" t="s">
        <v>177</v>
      </c>
      <c r="B18" s="8" t="s">
        <v>308</v>
      </c>
      <c r="C18" s="90">
        <v>0</v>
      </c>
      <c r="D18" s="81">
        <v>168</v>
      </c>
      <c r="E18" s="90">
        <v>0</v>
      </c>
      <c r="F18" s="81">
        <v>859</v>
      </c>
      <c r="G18" s="81">
        <v>8547</v>
      </c>
      <c r="H18" s="81">
        <v>19235</v>
      </c>
      <c r="I18" s="81">
        <v>13661</v>
      </c>
      <c r="J18" s="81">
        <v>42470</v>
      </c>
    </row>
    <row r="19" spans="1:10" ht="13.5">
      <c r="A19" s="10" t="s">
        <v>505</v>
      </c>
      <c r="B19" s="8" t="s">
        <v>309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</row>
    <row r="20" spans="1:10" ht="27">
      <c r="A20" s="10" t="s">
        <v>506</v>
      </c>
      <c r="B20" s="8" t="s">
        <v>310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</row>
    <row r="21" spans="1:10" ht="27">
      <c r="A21" s="10" t="s">
        <v>507</v>
      </c>
      <c r="B21" s="8" t="s">
        <v>311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</row>
    <row r="22" spans="1:10" ht="27">
      <c r="A22" s="10">
        <v>5</v>
      </c>
      <c r="B22" s="8" t="s">
        <v>350</v>
      </c>
      <c r="C22" s="90">
        <v>0</v>
      </c>
      <c r="D22" s="81">
        <v>12965</v>
      </c>
      <c r="E22" s="90">
        <v>0</v>
      </c>
      <c r="F22" s="81">
        <v>1386</v>
      </c>
      <c r="G22" s="81">
        <v>100129</v>
      </c>
      <c r="H22" s="81">
        <v>141388</v>
      </c>
      <c r="I22" s="81">
        <v>28873</v>
      </c>
      <c r="J22" s="81">
        <v>284741</v>
      </c>
    </row>
    <row r="23" spans="1:10" ht="13.5">
      <c r="A23" s="10" t="s">
        <v>178</v>
      </c>
      <c r="B23" s="8" t="s">
        <v>307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</row>
    <row r="24" spans="1:10" ht="13.5">
      <c r="A24" s="10" t="s">
        <v>179</v>
      </c>
      <c r="B24" s="8" t="s">
        <v>308</v>
      </c>
      <c r="C24" s="90">
        <v>0</v>
      </c>
      <c r="D24" s="81">
        <v>19</v>
      </c>
      <c r="E24" s="90">
        <v>0</v>
      </c>
      <c r="F24" s="81">
        <v>308</v>
      </c>
      <c r="G24" s="90">
        <v>0</v>
      </c>
      <c r="H24" s="81">
        <v>443</v>
      </c>
      <c r="I24" s="81">
        <v>998</v>
      </c>
      <c r="J24" s="81">
        <v>1768</v>
      </c>
    </row>
    <row r="25" spans="1:10" ht="13.5">
      <c r="A25" s="10" t="s">
        <v>354</v>
      </c>
      <c r="B25" s="8" t="s">
        <v>309</v>
      </c>
      <c r="C25" s="90">
        <v>0</v>
      </c>
      <c r="D25" s="81">
        <v>38</v>
      </c>
      <c r="E25" s="90">
        <v>0</v>
      </c>
      <c r="F25" s="81">
        <v>861</v>
      </c>
      <c r="G25" s="81">
        <v>5088</v>
      </c>
      <c r="H25" s="81">
        <v>11792</v>
      </c>
      <c r="I25" s="81">
        <v>13473</v>
      </c>
      <c r="J25" s="81">
        <v>31252</v>
      </c>
    </row>
    <row r="26" spans="1:10" ht="27">
      <c r="A26" s="10" t="s">
        <v>355</v>
      </c>
      <c r="B26" s="8" t="s">
        <v>310</v>
      </c>
      <c r="C26" s="90">
        <v>0</v>
      </c>
      <c r="D26" s="90">
        <v>0</v>
      </c>
      <c r="E26" s="90">
        <v>0</v>
      </c>
      <c r="F26" s="81">
        <v>217</v>
      </c>
      <c r="G26" s="81">
        <v>4805</v>
      </c>
      <c r="H26" s="81">
        <v>10258</v>
      </c>
      <c r="I26" s="81">
        <v>10096</v>
      </c>
      <c r="J26" s="81">
        <v>25376</v>
      </c>
    </row>
    <row r="27" spans="1:10" ht="27">
      <c r="A27" s="10" t="s">
        <v>356</v>
      </c>
      <c r="B27" s="8" t="s">
        <v>311</v>
      </c>
      <c r="C27" s="90">
        <v>0</v>
      </c>
      <c r="D27" s="81">
        <v>12908</v>
      </c>
      <c r="E27" s="90">
        <v>0</v>
      </c>
      <c r="F27" s="90">
        <v>0</v>
      </c>
      <c r="G27" s="81">
        <v>90236</v>
      </c>
      <c r="H27" s="81">
        <v>118895</v>
      </c>
      <c r="I27" s="81">
        <v>4306</v>
      </c>
      <c r="J27" s="81">
        <v>226345</v>
      </c>
    </row>
    <row r="28" spans="1:10" ht="13.5">
      <c r="A28" s="10">
        <v>6</v>
      </c>
      <c r="B28" s="8" t="s">
        <v>351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</row>
    <row r="29" spans="1:10" ht="13.5">
      <c r="A29" s="10">
        <v>7</v>
      </c>
      <c r="B29" s="8" t="s">
        <v>352</v>
      </c>
      <c r="C29" s="90">
        <v>0</v>
      </c>
      <c r="D29" s="118">
        <v>-13202</v>
      </c>
      <c r="E29" s="90">
        <v>0</v>
      </c>
      <c r="F29" s="118">
        <v>-832</v>
      </c>
      <c r="G29" s="118">
        <v>-55892</v>
      </c>
      <c r="H29" s="118">
        <v>-92350</v>
      </c>
      <c r="I29" s="118">
        <v>-28965</v>
      </c>
      <c r="J29" s="118">
        <v>-191241</v>
      </c>
    </row>
    <row r="30" spans="1:10" ht="13.5">
      <c r="A30" s="10">
        <v>8</v>
      </c>
      <c r="B30" s="8" t="s">
        <v>353</v>
      </c>
      <c r="C30" s="90">
        <v>0</v>
      </c>
      <c r="D30" s="81">
        <v>140801</v>
      </c>
      <c r="E30" s="90">
        <v>0</v>
      </c>
      <c r="F30" s="81">
        <v>14647</v>
      </c>
      <c r="G30" s="81">
        <v>183581</v>
      </c>
      <c r="H30" s="81">
        <v>475646</v>
      </c>
      <c r="I30" s="81">
        <v>236000</v>
      </c>
      <c r="J30" s="190">
        <v>1050674.77132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J30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5.875" style="2" customWidth="1"/>
    <col min="2" max="2" width="42.625" style="1" customWidth="1"/>
    <col min="3" max="3" width="14.25390625" style="1" customWidth="1"/>
    <col min="4" max="7" width="12.625" style="1" customWidth="1"/>
    <col min="8" max="8" width="10.50390625" style="1" customWidth="1"/>
    <col min="9" max="9" width="10.875" style="1" customWidth="1"/>
    <col min="10" max="10" width="10.375" style="1" customWidth="1"/>
    <col min="11" max="16384" width="9.00390625" style="1" customWidth="1"/>
  </cols>
  <sheetData>
    <row r="4" ht="13.5">
      <c r="A4" s="21" t="s">
        <v>812</v>
      </c>
    </row>
    <row r="6" spans="1:10" s="12" customFormat="1" ht="63.75">
      <c r="A6" s="95" t="s">
        <v>399</v>
      </c>
      <c r="B6" s="96" t="s">
        <v>400</v>
      </c>
      <c r="C6" s="96" t="s">
        <v>539</v>
      </c>
      <c r="D6" s="96" t="s">
        <v>540</v>
      </c>
      <c r="E6" s="96" t="s">
        <v>541</v>
      </c>
      <c r="F6" s="96" t="s">
        <v>542</v>
      </c>
      <c r="G6" s="96" t="s">
        <v>543</v>
      </c>
      <c r="H6" s="96" t="s">
        <v>544</v>
      </c>
      <c r="I6" s="96" t="s">
        <v>545</v>
      </c>
      <c r="J6" s="96" t="s">
        <v>292</v>
      </c>
    </row>
    <row r="7" spans="1:10" s="5" customFormat="1" ht="13.5">
      <c r="A7" s="1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3.5">
      <c r="A8" s="20">
        <v>1</v>
      </c>
      <c r="B8" s="8" t="s">
        <v>342</v>
      </c>
      <c r="C8" s="90">
        <v>0</v>
      </c>
      <c r="D8" s="81">
        <v>103029.18362999998</v>
      </c>
      <c r="E8" s="90">
        <v>0</v>
      </c>
      <c r="F8" s="81">
        <v>136.20099</v>
      </c>
      <c r="G8" s="81">
        <v>155877.37110000002</v>
      </c>
      <c r="H8" s="81">
        <v>103916.86591000021</v>
      </c>
      <c r="I8" s="81">
        <v>42873.44889999967</v>
      </c>
      <c r="J8" s="81">
        <f aca="true" t="shared" si="0" ref="J8:J22">SUM(C8:I8)</f>
        <v>405833.0705299999</v>
      </c>
    </row>
    <row r="9" spans="1:10" ht="25.5" customHeight="1">
      <c r="A9" s="20" t="s">
        <v>203</v>
      </c>
      <c r="B9" s="8" t="s">
        <v>343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f t="shared" si="0"/>
        <v>0</v>
      </c>
    </row>
    <row r="10" spans="1:10" ht="13.5">
      <c r="A10" s="20" t="s">
        <v>204</v>
      </c>
      <c r="B10" s="8" t="s">
        <v>344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f t="shared" si="0"/>
        <v>0</v>
      </c>
    </row>
    <row r="11" spans="1:10" ht="13.5">
      <c r="A11" s="20" t="s">
        <v>304</v>
      </c>
      <c r="B11" s="8" t="s">
        <v>345</v>
      </c>
      <c r="C11" s="90">
        <v>0</v>
      </c>
      <c r="D11" s="81">
        <v>102829.18362999998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81">
        <f t="shared" si="0"/>
        <v>102829.18362999998</v>
      </c>
    </row>
    <row r="12" spans="1:10" ht="13.5">
      <c r="A12" s="20" t="s">
        <v>305</v>
      </c>
      <c r="B12" s="8" t="s">
        <v>346</v>
      </c>
      <c r="C12" s="90">
        <v>0</v>
      </c>
      <c r="D12" s="81">
        <v>200</v>
      </c>
      <c r="E12" s="90">
        <v>0</v>
      </c>
      <c r="F12" s="81">
        <v>136.20099</v>
      </c>
      <c r="G12" s="90">
        <v>0</v>
      </c>
      <c r="H12" s="90">
        <v>0</v>
      </c>
      <c r="I12" s="90">
        <v>0</v>
      </c>
      <c r="J12" s="81">
        <f t="shared" si="0"/>
        <v>336.20099</v>
      </c>
    </row>
    <row r="13" spans="1:10" ht="13.5">
      <c r="A13" s="20" t="s">
        <v>306</v>
      </c>
      <c r="B13" s="8" t="s">
        <v>689</v>
      </c>
      <c r="C13" s="90">
        <v>0</v>
      </c>
      <c r="D13" s="90">
        <v>0</v>
      </c>
      <c r="E13" s="90">
        <v>0</v>
      </c>
      <c r="F13" s="90">
        <v>0</v>
      </c>
      <c r="G13" s="81">
        <v>155877.37110000002</v>
      </c>
      <c r="H13" s="81">
        <v>103916.86591000021</v>
      </c>
      <c r="I13" s="81">
        <v>42873.44889999967</v>
      </c>
      <c r="J13" s="81">
        <f t="shared" si="0"/>
        <v>302667.6859099999</v>
      </c>
    </row>
    <row r="14" spans="1:10" ht="27">
      <c r="A14" s="20">
        <v>2</v>
      </c>
      <c r="B14" s="8" t="s">
        <v>347</v>
      </c>
      <c r="C14" s="90">
        <v>0</v>
      </c>
      <c r="D14" s="81">
        <v>18082.63812</v>
      </c>
      <c r="E14" s="90">
        <v>0</v>
      </c>
      <c r="F14" s="90">
        <v>0</v>
      </c>
      <c r="G14" s="81">
        <v>836.9415499999999</v>
      </c>
      <c r="H14" s="90">
        <v>0</v>
      </c>
      <c r="I14" s="90">
        <v>0</v>
      </c>
      <c r="J14" s="81">
        <f t="shared" si="0"/>
        <v>18919.57967</v>
      </c>
    </row>
    <row r="15" spans="1:10" ht="27">
      <c r="A15" s="20">
        <v>3</v>
      </c>
      <c r="B15" s="8" t="s">
        <v>348</v>
      </c>
      <c r="C15" s="90">
        <v>0</v>
      </c>
      <c r="D15" s="81">
        <f>D14+D8</f>
        <v>121111.82174999999</v>
      </c>
      <c r="E15" s="90">
        <v>0</v>
      </c>
      <c r="F15" s="81">
        <f>F14+F8</f>
        <v>136.20099</v>
      </c>
      <c r="G15" s="81">
        <f>G14+G8</f>
        <v>156714.31265</v>
      </c>
      <c r="H15" s="81">
        <f>H14+H8</f>
        <v>103916.86591000021</v>
      </c>
      <c r="I15" s="81">
        <f>I14+I8</f>
        <v>42873.44889999967</v>
      </c>
      <c r="J15" s="81">
        <f t="shared" si="0"/>
        <v>424752.6501999999</v>
      </c>
    </row>
    <row r="16" spans="1:10" ht="13.5">
      <c r="A16" s="20">
        <v>4</v>
      </c>
      <c r="B16" s="8" t="s">
        <v>349</v>
      </c>
      <c r="C16" s="90">
        <v>0</v>
      </c>
      <c r="D16" s="90">
        <v>0</v>
      </c>
      <c r="E16" s="90">
        <v>0</v>
      </c>
      <c r="F16" s="90">
        <v>0</v>
      </c>
      <c r="G16" s="81">
        <v>11965.397059999996</v>
      </c>
      <c r="H16" s="81">
        <v>12876.688449999987</v>
      </c>
      <c r="I16" s="81">
        <v>2299.209500000001</v>
      </c>
      <c r="J16" s="81">
        <f t="shared" si="0"/>
        <v>27141.295009999983</v>
      </c>
    </row>
    <row r="17" spans="1:10" ht="13.5">
      <c r="A17" s="20" t="s">
        <v>176</v>
      </c>
      <c r="B17" s="8" t="s">
        <v>307</v>
      </c>
      <c r="C17" s="90">
        <v>0</v>
      </c>
      <c r="D17" s="90">
        <v>0</v>
      </c>
      <c r="E17" s="90">
        <v>0</v>
      </c>
      <c r="F17" s="90">
        <v>0</v>
      </c>
      <c r="G17" s="81">
        <v>8756.834459999995</v>
      </c>
      <c r="H17" s="81">
        <v>9853.705589999992</v>
      </c>
      <c r="I17" s="81">
        <v>542.4494500000006</v>
      </c>
      <c r="J17" s="81">
        <f t="shared" si="0"/>
        <v>19152.98949999999</v>
      </c>
    </row>
    <row r="18" spans="1:10" ht="13.5">
      <c r="A18" s="20" t="s">
        <v>177</v>
      </c>
      <c r="B18" s="8" t="s">
        <v>308</v>
      </c>
      <c r="C18" s="90">
        <v>0</v>
      </c>
      <c r="D18" s="90">
        <v>0</v>
      </c>
      <c r="E18" s="90">
        <v>0</v>
      </c>
      <c r="F18" s="90">
        <v>0</v>
      </c>
      <c r="G18" s="81">
        <v>3208.5626</v>
      </c>
      <c r="H18" s="81">
        <v>3022.982859999994</v>
      </c>
      <c r="I18" s="81">
        <v>1756.76005</v>
      </c>
      <c r="J18" s="81">
        <f t="shared" si="0"/>
        <v>7988.305509999994</v>
      </c>
    </row>
    <row r="19" spans="1:10" ht="13.5">
      <c r="A19" s="20" t="s">
        <v>505</v>
      </c>
      <c r="B19" s="8" t="s">
        <v>309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f t="shared" si="0"/>
        <v>0</v>
      </c>
    </row>
    <row r="20" spans="1:10" ht="27">
      <c r="A20" s="20" t="s">
        <v>506</v>
      </c>
      <c r="B20" s="8" t="s">
        <v>310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f t="shared" si="0"/>
        <v>0</v>
      </c>
    </row>
    <row r="21" spans="1:10" ht="27">
      <c r="A21" s="20" t="s">
        <v>507</v>
      </c>
      <c r="B21" s="8" t="s">
        <v>311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f t="shared" si="0"/>
        <v>0</v>
      </c>
    </row>
    <row r="22" spans="1:10" ht="27">
      <c r="A22" s="20">
        <v>5</v>
      </c>
      <c r="B22" s="8" t="s">
        <v>350</v>
      </c>
      <c r="C22" s="90">
        <v>0</v>
      </c>
      <c r="D22" s="81">
        <v>12863</v>
      </c>
      <c r="E22" s="90">
        <v>0</v>
      </c>
      <c r="F22" s="90">
        <v>0</v>
      </c>
      <c r="G22" s="81">
        <f>SUM(G23:G27)</f>
        <v>98176.80018000011</v>
      </c>
      <c r="H22" s="81">
        <f>SUM(H23:H27)</f>
        <v>120765.87323999978</v>
      </c>
      <c r="I22" s="81">
        <f>SUM(I23:I27)</f>
        <v>3931.93215</v>
      </c>
      <c r="J22" s="81">
        <f t="shared" si="0"/>
        <v>235737.6055699999</v>
      </c>
    </row>
    <row r="23" spans="1:10" ht="13.5">
      <c r="A23" s="20" t="s">
        <v>178</v>
      </c>
      <c r="B23" s="8" t="s">
        <v>307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</row>
    <row r="24" spans="1:10" ht="13.5">
      <c r="A24" s="20" t="s">
        <v>179</v>
      </c>
      <c r="B24" s="8" t="s">
        <v>308</v>
      </c>
      <c r="C24" s="90">
        <v>0</v>
      </c>
      <c r="D24" s="90">
        <v>0</v>
      </c>
      <c r="E24" s="90">
        <v>0</v>
      </c>
      <c r="F24" s="90">
        <v>0</v>
      </c>
      <c r="G24" s="81">
        <v>2176.67676</v>
      </c>
      <c r="H24" s="81">
        <v>3733.11404</v>
      </c>
      <c r="I24" s="81">
        <v>300.61642</v>
      </c>
      <c r="J24" s="81">
        <f aca="true" t="shared" si="1" ref="J24:J29">SUM(C24:I24)</f>
        <v>6210.40722</v>
      </c>
    </row>
    <row r="25" spans="1:10" ht="13.5">
      <c r="A25" s="20" t="s">
        <v>354</v>
      </c>
      <c r="B25" s="8" t="s">
        <v>309</v>
      </c>
      <c r="C25" s="90">
        <v>0</v>
      </c>
      <c r="D25" s="90">
        <v>0</v>
      </c>
      <c r="E25" s="90">
        <v>0</v>
      </c>
      <c r="F25" s="90">
        <v>0</v>
      </c>
      <c r="G25" s="81">
        <v>6020.233799999999</v>
      </c>
      <c r="H25" s="81">
        <v>6520.670539999987</v>
      </c>
      <c r="I25" s="81">
        <f>708.93053+1151</f>
        <v>1859.93053</v>
      </c>
      <c r="J25" s="81">
        <f t="shared" si="1"/>
        <v>14400.834869999986</v>
      </c>
    </row>
    <row r="26" spans="1:10" ht="27">
      <c r="A26" s="20" t="s">
        <v>355</v>
      </c>
      <c r="B26" s="8" t="s">
        <v>310</v>
      </c>
      <c r="C26" s="90">
        <v>0</v>
      </c>
      <c r="D26" s="90">
        <v>0</v>
      </c>
      <c r="E26" s="90">
        <v>0</v>
      </c>
      <c r="F26" s="90">
        <v>0</v>
      </c>
      <c r="G26" s="81">
        <f>11031.06242+1000</f>
        <v>12031.06242</v>
      </c>
      <c r="H26" s="81">
        <f>16342.94981+1000</f>
        <v>17342.94981</v>
      </c>
      <c r="I26" s="81">
        <f>569.79377+1000</f>
        <v>1569.79377</v>
      </c>
      <c r="J26" s="81">
        <f t="shared" si="1"/>
        <v>30943.806</v>
      </c>
    </row>
    <row r="27" spans="1:10" ht="27">
      <c r="A27" s="20" t="s">
        <v>356</v>
      </c>
      <c r="B27" s="8" t="s">
        <v>311</v>
      </c>
      <c r="C27" s="90">
        <v>0</v>
      </c>
      <c r="D27" s="81">
        <v>12863</v>
      </c>
      <c r="E27" s="90">
        <v>0</v>
      </c>
      <c r="F27" s="90">
        <v>0</v>
      </c>
      <c r="G27" s="81">
        <f>76203.8272000001+1745</f>
        <v>77948.8272000001</v>
      </c>
      <c r="H27" s="81">
        <f>91263.1388499998+1906</f>
        <v>93169.1388499998</v>
      </c>
      <c r="I27" s="81">
        <v>201.59143</v>
      </c>
      <c r="J27" s="81">
        <f t="shared" si="1"/>
        <v>184182.5574799999</v>
      </c>
    </row>
    <row r="28" spans="1:10" ht="13.5">
      <c r="A28" s="20">
        <v>6</v>
      </c>
      <c r="B28" s="8" t="s">
        <v>351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f t="shared" si="1"/>
        <v>0</v>
      </c>
    </row>
    <row r="29" spans="1:10" ht="13.5">
      <c r="A29" s="20">
        <v>7</v>
      </c>
      <c r="B29" s="8" t="s">
        <v>352</v>
      </c>
      <c r="C29" s="90">
        <v>0</v>
      </c>
      <c r="D29" s="118">
        <v>-24884</v>
      </c>
      <c r="E29" s="90">
        <v>0</v>
      </c>
      <c r="F29" s="118">
        <v>-3</v>
      </c>
      <c r="G29" s="118">
        <v>-45434</v>
      </c>
      <c r="H29" s="118">
        <v>-66030</v>
      </c>
      <c r="I29" s="118">
        <v>-2812.02717</v>
      </c>
      <c r="J29" s="118">
        <f t="shared" si="1"/>
        <v>-139163.02717</v>
      </c>
    </row>
    <row r="30" spans="1:10" ht="13.5">
      <c r="A30" s="20">
        <v>8</v>
      </c>
      <c r="B30" s="8" t="s">
        <v>353</v>
      </c>
      <c r="C30" s="90">
        <v>0</v>
      </c>
      <c r="D30" s="81">
        <v>109091</v>
      </c>
      <c r="E30" s="90">
        <v>0</v>
      </c>
      <c r="F30" s="81">
        <v>132.9606</v>
      </c>
      <c r="G30" s="81">
        <v>221423</v>
      </c>
      <c r="H30" s="81">
        <v>171529</v>
      </c>
      <c r="I30" s="81">
        <v>46293</v>
      </c>
      <c r="J30" s="81">
        <f>SUBTOTAL(9,D30:I30)</f>
        <v>548468.9606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6:J23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4.75390625" style="1" customWidth="1"/>
    <col min="4" max="7" width="12.625" style="1" customWidth="1"/>
    <col min="8" max="9" width="10.875" style="1" customWidth="1"/>
    <col min="10" max="10" width="14.00390625" style="1" bestFit="1" customWidth="1"/>
    <col min="11" max="16384" width="9.00390625" style="1" customWidth="1"/>
  </cols>
  <sheetData>
    <row r="6" spans="1:10" s="11" customFormat="1" ht="27" customHeight="1">
      <c r="A6" s="230" t="s">
        <v>813</v>
      </c>
      <c r="B6" s="230"/>
      <c r="C6" s="230"/>
      <c r="D6" s="230"/>
      <c r="E6" s="230"/>
      <c r="F6" s="230"/>
      <c r="G6" s="230"/>
      <c r="H6" s="230"/>
      <c r="I6" s="230"/>
      <c r="J6" s="230"/>
    </row>
    <row r="8" spans="1:10" s="12" customFormat="1" ht="108">
      <c r="A8" s="9" t="s">
        <v>399</v>
      </c>
      <c r="B8" s="9" t="s">
        <v>400</v>
      </c>
      <c r="C8" s="9" t="s">
        <v>539</v>
      </c>
      <c r="D8" s="9" t="s">
        <v>540</v>
      </c>
      <c r="E8" s="9" t="s">
        <v>541</v>
      </c>
      <c r="F8" s="9" t="s">
        <v>359</v>
      </c>
      <c r="G8" s="9" t="s">
        <v>543</v>
      </c>
      <c r="H8" s="9" t="s">
        <v>544</v>
      </c>
      <c r="I8" s="9" t="s">
        <v>360</v>
      </c>
      <c r="J8" s="9" t="s">
        <v>292</v>
      </c>
    </row>
    <row r="9" spans="1:10" s="5" customFormat="1" ht="13.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40.5">
      <c r="A10" s="57">
        <v>1</v>
      </c>
      <c r="B10" s="8" t="s">
        <v>357</v>
      </c>
      <c r="C10" s="90">
        <v>0</v>
      </c>
      <c r="D10" s="90">
        <v>0</v>
      </c>
      <c r="E10" s="90">
        <v>0</v>
      </c>
      <c r="F10" s="90">
        <v>0</v>
      </c>
      <c r="G10" s="81">
        <v>11179</v>
      </c>
      <c r="H10" s="81">
        <v>13597</v>
      </c>
      <c r="I10" s="90">
        <v>0</v>
      </c>
      <c r="J10" s="119">
        <v>24775.77264000001</v>
      </c>
    </row>
    <row r="11" spans="1:10" ht="13.5">
      <c r="A11" s="57" t="s">
        <v>203</v>
      </c>
      <c r="B11" s="8" t="s">
        <v>567</v>
      </c>
      <c r="C11" s="90">
        <v>0</v>
      </c>
      <c r="D11" s="90">
        <v>0</v>
      </c>
      <c r="E11" s="90">
        <v>0</v>
      </c>
      <c r="F11" s="90">
        <v>0</v>
      </c>
      <c r="G11" s="81">
        <v>10738</v>
      </c>
      <c r="H11" s="81">
        <v>5927</v>
      </c>
      <c r="I11" s="90">
        <v>0</v>
      </c>
      <c r="J11" s="119">
        <v>16665.33503000001</v>
      </c>
    </row>
    <row r="12" spans="1:10" ht="13.5">
      <c r="A12" s="57" t="s">
        <v>204</v>
      </c>
      <c r="B12" s="8" t="s">
        <v>568</v>
      </c>
      <c r="C12" s="90">
        <v>0</v>
      </c>
      <c r="D12" s="90">
        <v>0</v>
      </c>
      <c r="E12" s="90">
        <v>0</v>
      </c>
      <c r="F12" s="90">
        <v>0</v>
      </c>
      <c r="G12" s="81">
        <v>146</v>
      </c>
      <c r="H12" s="90">
        <v>0</v>
      </c>
      <c r="I12" s="90">
        <v>0</v>
      </c>
      <c r="J12" s="119">
        <v>146.09569000000002</v>
      </c>
    </row>
    <row r="13" spans="1:10" ht="13.5">
      <c r="A13" s="57" t="s">
        <v>304</v>
      </c>
      <c r="B13" s="8" t="s">
        <v>569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119">
        <v>0</v>
      </c>
    </row>
    <row r="14" spans="1:10" ht="13.5">
      <c r="A14" s="57" t="s">
        <v>305</v>
      </c>
      <c r="B14" s="8" t="s">
        <v>570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19">
        <v>0</v>
      </c>
    </row>
    <row r="15" spans="1:10" ht="13.5">
      <c r="A15" s="57" t="s">
        <v>306</v>
      </c>
      <c r="B15" s="8" t="s">
        <v>571</v>
      </c>
      <c r="C15" s="90">
        <v>0</v>
      </c>
      <c r="D15" s="90">
        <v>0</v>
      </c>
      <c r="E15" s="90">
        <v>0</v>
      </c>
      <c r="F15" s="90">
        <v>0</v>
      </c>
      <c r="G15" s="81">
        <v>294</v>
      </c>
      <c r="H15" s="81">
        <v>7670</v>
      </c>
      <c r="I15" s="90">
        <v>0</v>
      </c>
      <c r="J15" s="119">
        <v>7964.341919999997</v>
      </c>
    </row>
    <row r="16" spans="1:10" ht="40.5">
      <c r="A16" s="57">
        <v>2</v>
      </c>
      <c r="B16" s="8" t="s">
        <v>358</v>
      </c>
      <c r="C16" s="90">
        <v>0</v>
      </c>
      <c r="D16" s="81">
        <v>6647</v>
      </c>
      <c r="E16" s="90">
        <v>0</v>
      </c>
      <c r="F16" s="90">
        <v>0</v>
      </c>
      <c r="G16" s="81">
        <v>66019</v>
      </c>
      <c r="H16" s="81">
        <v>55398</v>
      </c>
      <c r="I16" s="90">
        <v>0</v>
      </c>
      <c r="J16" s="119">
        <v>128063.57730999998</v>
      </c>
    </row>
    <row r="17" spans="1:10" ht="13.5">
      <c r="A17" s="57" t="s">
        <v>205</v>
      </c>
      <c r="B17" s="8" t="s">
        <v>567</v>
      </c>
      <c r="C17" s="90">
        <v>0</v>
      </c>
      <c r="D17" s="90">
        <v>0</v>
      </c>
      <c r="E17" s="90">
        <v>0</v>
      </c>
      <c r="F17" s="90">
        <v>0</v>
      </c>
      <c r="G17" s="81">
        <v>63377</v>
      </c>
      <c r="H17" s="81">
        <v>36998</v>
      </c>
      <c r="I17" s="90">
        <v>0</v>
      </c>
      <c r="J17" s="119">
        <v>100374.68076999995</v>
      </c>
    </row>
    <row r="18" spans="1:10" ht="13.5">
      <c r="A18" s="57" t="s">
        <v>206</v>
      </c>
      <c r="B18" s="8" t="s">
        <v>568</v>
      </c>
      <c r="C18" s="90">
        <v>0</v>
      </c>
      <c r="D18" s="81">
        <v>2167</v>
      </c>
      <c r="E18" s="90">
        <v>0</v>
      </c>
      <c r="F18" s="90">
        <v>0</v>
      </c>
      <c r="G18" s="81">
        <v>377</v>
      </c>
      <c r="H18" s="81">
        <v>3036</v>
      </c>
      <c r="I18" s="90">
        <v>0</v>
      </c>
      <c r="J18" s="119">
        <v>5579.5447</v>
      </c>
    </row>
    <row r="19" spans="1:10" ht="13.5">
      <c r="A19" s="57" t="s">
        <v>573</v>
      </c>
      <c r="B19" s="8" t="s">
        <v>569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119">
        <v>0</v>
      </c>
    </row>
    <row r="20" spans="1:10" ht="13.5">
      <c r="A20" s="57" t="s">
        <v>574</v>
      </c>
      <c r="B20" s="8" t="s">
        <v>570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119">
        <v>0</v>
      </c>
    </row>
    <row r="21" spans="1:10" ht="13.5">
      <c r="A21" s="57" t="s">
        <v>575</v>
      </c>
      <c r="B21" s="8" t="s">
        <v>571</v>
      </c>
      <c r="C21" s="90">
        <v>0</v>
      </c>
      <c r="D21" s="81">
        <v>4481</v>
      </c>
      <c r="E21" s="90">
        <v>0</v>
      </c>
      <c r="F21" s="90">
        <v>0</v>
      </c>
      <c r="G21" s="81">
        <v>2265</v>
      </c>
      <c r="H21" s="81">
        <v>15363</v>
      </c>
      <c r="I21" s="90">
        <v>0</v>
      </c>
      <c r="J21" s="191">
        <v>22109.351840000025</v>
      </c>
    </row>
    <row r="23" spans="1:10" ht="113.25" customHeight="1">
      <c r="A23" s="231" t="s">
        <v>879</v>
      </c>
      <c r="B23" s="231"/>
      <c r="C23" s="231"/>
      <c r="D23" s="231"/>
      <c r="E23" s="231"/>
      <c r="F23" s="231"/>
      <c r="G23" s="231"/>
      <c r="H23" s="231"/>
      <c r="I23" s="231"/>
      <c r="J23" s="231"/>
    </row>
  </sheetData>
  <sheetProtection/>
  <mergeCells count="2">
    <mergeCell ref="A6:J6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J22"/>
  <sheetViews>
    <sheetView zoomScalePageLayoutView="0" workbookViewId="0" topLeftCell="A1">
      <selection activeCell="A22" sqref="A22:J22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00390625" style="1" customWidth="1"/>
    <col min="4" max="4" width="11.125" style="1" customWidth="1"/>
    <col min="5" max="7" width="12.625" style="1" customWidth="1"/>
    <col min="8" max="8" width="11.50390625" style="1" customWidth="1"/>
    <col min="9" max="9" width="11.125" style="1" customWidth="1"/>
    <col min="10" max="10" width="12.00390625" style="1" customWidth="1"/>
    <col min="11" max="16384" width="9.00390625" style="1" customWidth="1"/>
  </cols>
  <sheetData>
    <row r="5" spans="1:10" s="11" customFormat="1" ht="27" customHeight="1">
      <c r="A5" s="230" t="s">
        <v>814</v>
      </c>
      <c r="B5" s="230"/>
      <c r="C5" s="230"/>
      <c r="D5" s="230"/>
      <c r="E5" s="230"/>
      <c r="F5" s="230"/>
      <c r="G5" s="230"/>
      <c r="H5" s="230"/>
      <c r="I5" s="230"/>
      <c r="J5" s="230"/>
    </row>
    <row r="6" ht="13.5">
      <c r="A6" s="1" t="s">
        <v>698</v>
      </c>
    </row>
    <row r="7" spans="1:10" s="12" customFormat="1" ht="81">
      <c r="A7" s="9" t="s">
        <v>399</v>
      </c>
      <c r="B7" s="9" t="s">
        <v>400</v>
      </c>
      <c r="C7" s="9" t="s">
        <v>539</v>
      </c>
      <c r="D7" s="9" t="s">
        <v>540</v>
      </c>
      <c r="E7" s="9" t="s">
        <v>541</v>
      </c>
      <c r="F7" s="9" t="s">
        <v>359</v>
      </c>
      <c r="G7" s="9" t="s">
        <v>543</v>
      </c>
      <c r="H7" s="9" t="s">
        <v>544</v>
      </c>
      <c r="I7" s="9" t="s">
        <v>360</v>
      </c>
      <c r="J7" s="9" t="s">
        <v>292</v>
      </c>
    </row>
    <row r="8" spans="1:10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1" customFormat="1" ht="40.5">
      <c r="A9" s="20">
        <v>1</v>
      </c>
      <c r="B9" s="8" t="s">
        <v>357</v>
      </c>
      <c r="C9" s="90">
        <v>0</v>
      </c>
      <c r="D9" s="90">
        <v>0</v>
      </c>
      <c r="E9" s="90">
        <v>0</v>
      </c>
      <c r="F9" s="90">
        <v>0</v>
      </c>
      <c r="G9" s="81">
        <v>10117.515119999998</v>
      </c>
      <c r="H9" s="81">
        <v>10501.412779999997</v>
      </c>
      <c r="I9" s="90">
        <v>0</v>
      </c>
      <c r="J9" s="119">
        <f>SUM(C9:I9)</f>
        <v>20618.927899999995</v>
      </c>
    </row>
    <row r="10" spans="1:10" s="11" customFormat="1" ht="13.5">
      <c r="A10" s="20" t="s">
        <v>203</v>
      </c>
      <c r="B10" s="8" t="s">
        <v>567</v>
      </c>
      <c r="C10" s="90">
        <v>0</v>
      </c>
      <c r="D10" s="90">
        <v>0</v>
      </c>
      <c r="E10" s="90">
        <v>0</v>
      </c>
      <c r="F10" s="90">
        <v>0</v>
      </c>
      <c r="G10" s="81">
        <v>9357.980119999997</v>
      </c>
      <c r="H10" s="81">
        <v>6670.319969999998</v>
      </c>
      <c r="I10" s="90">
        <v>0</v>
      </c>
      <c r="J10" s="119">
        <f aca="true" t="shared" si="0" ref="J10:J20">SUM(C10:I10)</f>
        <v>16028.300089999993</v>
      </c>
    </row>
    <row r="11" spans="1:10" s="11" customFormat="1" ht="13.5">
      <c r="A11" s="20" t="s">
        <v>204</v>
      </c>
      <c r="B11" s="8" t="s">
        <v>568</v>
      </c>
      <c r="C11" s="90">
        <v>0</v>
      </c>
      <c r="D11" s="90">
        <v>0</v>
      </c>
      <c r="E11" s="90">
        <v>0</v>
      </c>
      <c r="F11" s="90">
        <v>0</v>
      </c>
      <c r="G11" s="81">
        <v>111.76</v>
      </c>
      <c r="H11" s="90">
        <v>0</v>
      </c>
      <c r="I11" s="90">
        <v>0</v>
      </c>
      <c r="J11" s="119">
        <f t="shared" si="0"/>
        <v>111.76</v>
      </c>
    </row>
    <row r="12" spans="1:10" s="11" customFormat="1" ht="13.5">
      <c r="A12" s="20" t="s">
        <v>304</v>
      </c>
      <c r="B12" s="8" t="s">
        <v>569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119">
        <f t="shared" si="0"/>
        <v>0</v>
      </c>
    </row>
    <row r="13" spans="1:10" s="11" customFormat="1" ht="13.5">
      <c r="A13" s="20" t="s">
        <v>305</v>
      </c>
      <c r="B13" s="8" t="s">
        <v>570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119">
        <f t="shared" si="0"/>
        <v>0</v>
      </c>
    </row>
    <row r="14" spans="1:10" s="11" customFormat="1" ht="13.5">
      <c r="A14" s="20" t="s">
        <v>306</v>
      </c>
      <c r="B14" s="8" t="s">
        <v>571</v>
      </c>
      <c r="C14" s="90">
        <v>0</v>
      </c>
      <c r="D14" s="90">
        <v>0</v>
      </c>
      <c r="E14" s="90">
        <v>0</v>
      </c>
      <c r="F14" s="90">
        <v>0</v>
      </c>
      <c r="G14" s="81">
        <v>647.775</v>
      </c>
      <c r="H14" s="81">
        <v>3831.09281</v>
      </c>
      <c r="I14" s="90">
        <v>0</v>
      </c>
      <c r="J14" s="119">
        <f t="shared" si="0"/>
        <v>4478.86781</v>
      </c>
    </row>
    <row r="15" spans="1:10" s="11" customFormat="1" ht="45.75" customHeight="1">
      <c r="A15" s="20">
        <v>2</v>
      </c>
      <c r="B15" s="8" t="s">
        <v>358</v>
      </c>
      <c r="C15" s="90">
        <v>0</v>
      </c>
      <c r="D15" s="81">
        <f>D17+D20</f>
        <v>6322</v>
      </c>
      <c r="E15" s="90">
        <v>0</v>
      </c>
      <c r="F15" s="90">
        <v>0</v>
      </c>
      <c r="G15" s="81">
        <v>73099.21245999997</v>
      </c>
      <c r="H15" s="81">
        <v>58776.21743999997</v>
      </c>
      <c r="I15" s="90">
        <v>0</v>
      </c>
      <c r="J15" s="119">
        <f t="shared" si="0"/>
        <v>138197.42989999993</v>
      </c>
    </row>
    <row r="16" spans="1:10" s="11" customFormat="1" ht="13.5">
      <c r="A16" s="20" t="s">
        <v>205</v>
      </c>
      <c r="B16" s="8" t="s">
        <v>567</v>
      </c>
      <c r="C16" s="90">
        <v>0</v>
      </c>
      <c r="D16" s="90">
        <v>0</v>
      </c>
      <c r="E16" s="90">
        <v>0</v>
      </c>
      <c r="F16" s="90">
        <v>0</v>
      </c>
      <c r="G16" s="81">
        <v>70934.98410999998</v>
      </c>
      <c r="H16" s="81">
        <v>38962.16245999997</v>
      </c>
      <c r="I16" s="90">
        <v>0</v>
      </c>
      <c r="J16" s="119">
        <f t="shared" si="0"/>
        <v>109897.14656999995</v>
      </c>
    </row>
    <row r="17" spans="1:10" s="11" customFormat="1" ht="13.5">
      <c r="A17" s="20" t="s">
        <v>206</v>
      </c>
      <c r="B17" s="8" t="s">
        <v>568</v>
      </c>
      <c r="C17" s="90">
        <v>0</v>
      </c>
      <c r="D17" s="81">
        <v>1841</v>
      </c>
      <c r="E17" s="90">
        <v>0</v>
      </c>
      <c r="F17" s="90">
        <v>0</v>
      </c>
      <c r="G17" s="81">
        <v>916.15546</v>
      </c>
      <c r="H17" s="81">
        <v>2222.41619</v>
      </c>
      <c r="I17" s="90">
        <v>0</v>
      </c>
      <c r="J17" s="119">
        <f t="shared" si="0"/>
        <v>4979.57165</v>
      </c>
    </row>
    <row r="18" spans="1:10" s="11" customFormat="1" ht="13.5">
      <c r="A18" s="20" t="s">
        <v>573</v>
      </c>
      <c r="B18" s="8" t="s">
        <v>569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119">
        <f t="shared" si="0"/>
        <v>0</v>
      </c>
    </row>
    <row r="19" spans="1:10" s="11" customFormat="1" ht="13.5">
      <c r="A19" s="20" t="s">
        <v>574</v>
      </c>
      <c r="B19" s="8" t="s">
        <v>570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119">
        <f t="shared" si="0"/>
        <v>0</v>
      </c>
    </row>
    <row r="20" spans="1:10" s="11" customFormat="1" ht="13.5">
      <c r="A20" s="20" t="s">
        <v>575</v>
      </c>
      <c r="B20" s="8" t="s">
        <v>571</v>
      </c>
      <c r="C20" s="90">
        <v>0</v>
      </c>
      <c r="D20" s="81">
        <v>4481</v>
      </c>
      <c r="E20" s="90">
        <v>0</v>
      </c>
      <c r="F20" s="90">
        <v>0</v>
      </c>
      <c r="G20" s="81">
        <v>1248.07289</v>
      </c>
      <c r="H20" s="81">
        <v>17591.63879</v>
      </c>
      <c r="I20" s="90">
        <v>0</v>
      </c>
      <c r="J20" s="119">
        <f t="shared" si="0"/>
        <v>23320.71168</v>
      </c>
    </row>
    <row r="22" spans="1:10" ht="109.5" customHeight="1">
      <c r="A22" s="231" t="s">
        <v>879</v>
      </c>
      <c r="B22" s="231"/>
      <c r="C22" s="231"/>
      <c r="D22" s="231"/>
      <c r="E22" s="231"/>
      <c r="F22" s="231"/>
      <c r="G22" s="231"/>
      <c r="H22" s="231"/>
      <c r="I22" s="231"/>
      <c r="J22" s="231"/>
    </row>
  </sheetData>
  <sheetProtection/>
  <mergeCells count="2">
    <mergeCell ref="A5:J5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9"/>
  <sheetViews>
    <sheetView zoomScalePageLayoutView="0" workbookViewId="0" topLeftCell="A1">
      <selection activeCell="E34" sqref="E34"/>
    </sheetView>
  </sheetViews>
  <sheetFormatPr defaultColWidth="9.00390625" defaultRowHeight="13.5"/>
  <cols>
    <col min="1" max="1" width="5.625" style="11" customWidth="1"/>
    <col min="2" max="2" width="5.875" style="37" customWidth="1"/>
    <col min="3" max="3" width="46.50390625" style="11" customWidth="1"/>
    <col min="4" max="4" width="9.00390625" style="39" customWidth="1"/>
    <col min="5" max="5" width="14.50390625" style="42" customWidth="1"/>
    <col min="6" max="6" width="14.375" style="42" customWidth="1"/>
    <col min="7" max="16384" width="9.00390625" style="11" customWidth="1"/>
  </cols>
  <sheetData>
    <row r="1" spans="3:5" ht="13.5">
      <c r="C1" s="216" t="s">
        <v>313</v>
      </c>
      <c r="D1" s="216"/>
      <c r="E1" s="216"/>
    </row>
    <row r="2" spans="1:5" ht="13.5">
      <c r="A2" s="39"/>
      <c r="C2" s="217" t="s">
        <v>318</v>
      </c>
      <c r="D2" s="217"/>
      <c r="E2" s="217"/>
    </row>
    <row r="3" spans="1:5" ht="13.5">
      <c r="A3" s="39"/>
      <c r="C3" s="217" t="s">
        <v>795</v>
      </c>
      <c r="D3" s="217"/>
      <c r="E3" s="217"/>
    </row>
    <row r="4" spans="3:5" ht="13.5">
      <c r="C4" s="216" t="s">
        <v>622</v>
      </c>
      <c r="D4" s="216"/>
      <c r="E4" s="216"/>
    </row>
    <row r="5" ht="13.5">
      <c r="F5" s="42" t="s">
        <v>321</v>
      </c>
    </row>
    <row r="6" spans="2:6" s="44" customFormat="1" ht="13.5">
      <c r="B6" s="20" t="s">
        <v>399</v>
      </c>
      <c r="C6" s="19" t="s">
        <v>400</v>
      </c>
      <c r="D6" s="19" t="s">
        <v>209</v>
      </c>
      <c r="E6" s="43" t="s">
        <v>797</v>
      </c>
      <c r="F6" s="43" t="s">
        <v>657</v>
      </c>
    </row>
    <row r="7" spans="2:6" ht="13.5">
      <c r="B7" s="47">
        <v>1</v>
      </c>
      <c r="C7" s="45">
        <v>2</v>
      </c>
      <c r="D7" s="45">
        <v>3</v>
      </c>
      <c r="E7" s="45">
        <v>4</v>
      </c>
      <c r="F7" s="45">
        <v>5</v>
      </c>
    </row>
    <row r="8" spans="2:6" ht="27">
      <c r="B8" s="47">
        <v>1</v>
      </c>
      <c r="C8" s="8" t="s">
        <v>184</v>
      </c>
      <c r="D8" s="45"/>
      <c r="E8" s="84">
        <v>53486</v>
      </c>
      <c r="F8" s="84">
        <v>48798</v>
      </c>
    </row>
    <row r="9" spans="2:6" ht="13.5">
      <c r="B9" s="47" t="s">
        <v>203</v>
      </c>
      <c r="C9" s="8" t="s">
        <v>185</v>
      </c>
      <c r="D9" s="45">
        <v>18</v>
      </c>
      <c r="E9" s="84">
        <v>112884</v>
      </c>
      <c r="F9" s="84">
        <v>108094</v>
      </c>
    </row>
    <row r="10" spans="2:6" ht="13.5">
      <c r="B10" s="47" t="s">
        <v>204</v>
      </c>
      <c r="C10" s="8" t="s">
        <v>186</v>
      </c>
      <c r="D10" s="45">
        <v>18</v>
      </c>
      <c r="E10" s="84">
        <v>-59398</v>
      </c>
      <c r="F10" s="84">
        <v>-59296</v>
      </c>
    </row>
    <row r="11" spans="2:6" ht="13.5">
      <c r="B11" s="47">
        <v>2</v>
      </c>
      <c r="C11" s="8" t="s">
        <v>187</v>
      </c>
      <c r="D11" s="45">
        <v>19</v>
      </c>
      <c r="E11" s="84">
        <v>130666</v>
      </c>
      <c r="F11" s="84">
        <v>31255</v>
      </c>
    </row>
    <row r="12" spans="2:6" ht="13.5">
      <c r="B12" s="47">
        <v>3</v>
      </c>
      <c r="C12" s="8" t="s">
        <v>188</v>
      </c>
      <c r="D12" s="45">
        <v>19</v>
      </c>
      <c r="E12" s="84">
        <v>-3935</v>
      </c>
      <c r="F12" s="84">
        <v>-3876</v>
      </c>
    </row>
    <row r="13" spans="2:6" ht="27">
      <c r="B13" s="47">
        <v>4</v>
      </c>
      <c r="C13" s="8" t="s">
        <v>189</v>
      </c>
      <c r="D13" s="45"/>
      <c r="E13" s="85">
        <v>0</v>
      </c>
      <c r="F13" s="85">
        <v>0</v>
      </c>
    </row>
    <row r="14" spans="2:6" ht="13.5">
      <c r="B14" s="47">
        <v>5</v>
      </c>
      <c r="C14" s="8" t="s">
        <v>190</v>
      </c>
      <c r="D14" s="45"/>
      <c r="E14" s="85">
        <v>0</v>
      </c>
      <c r="F14" s="85">
        <v>0</v>
      </c>
    </row>
    <row r="15" spans="2:6" ht="54">
      <c r="B15" s="47">
        <v>6</v>
      </c>
      <c r="C15" s="8" t="s">
        <v>314</v>
      </c>
      <c r="D15" s="45"/>
      <c r="E15" s="85">
        <v>0</v>
      </c>
      <c r="F15" s="85">
        <v>0</v>
      </c>
    </row>
    <row r="16" spans="2:6" ht="13.5">
      <c r="B16" s="47">
        <v>7</v>
      </c>
      <c r="C16" s="8" t="s">
        <v>191</v>
      </c>
      <c r="D16" s="45"/>
      <c r="E16" s="84">
        <v>3420</v>
      </c>
      <c r="F16" s="84">
        <v>4535</v>
      </c>
    </row>
    <row r="17" spans="2:6" ht="54">
      <c r="B17" s="47">
        <v>8</v>
      </c>
      <c r="C17" s="8" t="s">
        <v>315</v>
      </c>
      <c r="D17" s="45"/>
      <c r="E17" s="85">
        <v>0</v>
      </c>
      <c r="F17" s="85">
        <v>0</v>
      </c>
    </row>
    <row r="18" spans="2:6" ht="54">
      <c r="B18" s="47">
        <v>9</v>
      </c>
      <c r="C18" s="8" t="s">
        <v>316</v>
      </c>
      <c r="D18" s="45"/>
      <c r="E18" s="85">
        <v>0</v>
      </c>
      <c r="F18" s="85">
        <v>0</v>
      </c>
    </row>
    <row r="19" spans="2:6" ht="27">
      <c r="B19" s="47">
        <v>10</v>
      </c>
      <c r="C19" s="8" t="s">
        <v>192</v>
      </c>
      <c r="D19" s="45"/>
      <c r="E19" s="85">
        <v>0</v>
      </c>
      <c r="F19" s="85">
        <v>0</v>
      </c>
    </row>
    <row r="20" spans="2:6" ht="13.5">
      <c r="B20" s="47">
        <v>11</v>
      </c>
      <c r="C20" s="8" t="s">
        <v>193</v>
      </c>
      <c r="D20" s="45"/>
      <c r="E20" s="84">
        <v>-411</v>
      </c>
      <c r="F20" s="84">
        <v>414</v>
      </c>
    </row>
    <row r="21" spans="2:6" ht="13.5">
      <c r="B21" s="47">
        <v>12</v>
      </c>
      <c r="C21" s="8" t="s">
        <v>859</v>
      </c>
      <c r="D21" s="45" t="s">
        <v>791</v>
      </c>
      <c r="E21" s="84">
        <v>-47193</v>
      </c>
      <c r="F21" s="84">
        <v>-31832</v>
      </c>
    </row>
    <row r="22" spans="2:6" ht="27">
      <c r="B22" s="47">
        <v>13</v>
      </c>
      <c r="C22" s="8" t="s">
        <v>195</v>
      </c>
      <c r="D22" s="45"/>
      <c r="E22" s="85">
        <v>0</v>
      </c>
      <c r="F22" s="85">
        <v>0</v>
      </c>
    </row>
    <row r="23" spans="2:6" ht="27">
      <c r="B23" s="47">
        <v>14</v>
      </c>
      <c r="C23" s="8" t="s">
        <v>196</v>
      </c>
      <c r="D23" s="45"/>
      <c r="E23" s="85">
        <v>0</v>
      </c>
      <c r="F23" s="85">
        <v>0</v>
      </c>
    </row>
    <row r="24" spans="2:6" ht="27">
      <c r="B24" s="47">
        <v>15</v>
      </c>
      <c r="C24" s="8" t="s">
        <v>197</v>
      </c>
      <c r="D24" s="45"/>
      <c r="E24" s="85">
        <v>0</v>
      </c>
      <c r="F24" s="85">
        <v>0</v>
      </c>
    </row>
    <row r="25" spans="2:6" ht="13.5">
      <c r="B25" s="47">
        <v>16</v>
      </c>
      <c r="C25" s="8" t="s">
        <v>419</v>
      </c>
      <c r="D25" s="45">
        <v>13</v>
      </c>
      <c r="E25" s="84">
        <v>-3</v>
      </c>
      <c r="F25" s="84">
        <v>-80</v>
      </c>
    </row>
    <row r="26" spans="2:6" ht="13.5">
      <c r="B26" s="47">
        <v>17</v>
      </c>
      <c r="C26" s="8" t="s">
        <v>198</v>
      </c>
      <c r="D26" s="45">
        <v>20</v>
      </c>
      <c r="E26" s="84">
        <v>14479</v>
      </c>
      <c r="F26" s="84">
        <v>12411</v>
      </c>
    </row>
    <row r="27" spans="2:6" ht="27">
      <c r="B27" s="47">
        <v>18</v>
      </c>
      <c r="C27" s="8" t="s">
        <v>598</v>
      </c>
      <c r="D27" s="45"/>
      <c r="E27" s="85">
        <v>0</v>
      </c>
      <c r="F27" s="85">
        <v>0</v>
      </c>
    </row>
    <row r="28" spans="2:6" ht="13.5">
      <c r="B28" s="47">
        <v>19</v>
      </c>
      <c r="C28" s="8" t="s">
        <v>199</v>
      </c>
      <c r="D28" s="45">
        <v>21</v>
      </c>
      <c r="E28" s="84">
        <v>-147339</v>
      </c>
      <c r="F28" s="84">
        <v>-54569</v>
      </c>
    </row>
    <row r="29" spans="2:6" ht="13.5">
      <c r="B29" s="47">
        <v>20</v>
      </c>
      <c r="C29" s="8" t="s">
        <v>200</v>
      </c>
      <c r="D29" s="45"/>
      <c r="E29" s="85">
        <v>0</v>
      </c>
      <c r="F29" s="87">
        <v>0</v>
      </c>
    </row>
    <row r="30" spans="2:6" ht="13.5">
      <c r="B30" s="47">
        <v>21</v>
      </c>
      <c r="C30" s="8" t="s">
        <v>93</v>
      </c>
      <c r="D30" s="45"/>
      <c r="E30" s="106">
        <v>3170</v>
      </c>
      <c r="F30" s="84">
        <v>7056.085859999992</v>
      </c>
    </row>
    <row r="31" spans="2:6" ht="13.5">
      <c r="B31" s="47">
        <v>22</v>
      </c>
      <c r="C31" s="8" t="s">
        <v>201</v>
      </c>
      <c r="D31" s="45"/>
      <c r="E31" s="84">
        <v>-3074</v>
      </c>
      <c r="F31" s="84">
        <v>-1641</v>
      </c>
    </row>
    <row r="32" spans="2:6" ht="13.5">
      <c r="B32" s="47">
        <v>23</v>
      </c>
      <c r="C32" s="8" t="s">
        <v>613</v>
      </c>
      <c r="D32" s="45"/>
      <c r="E32" s="106">
        <v>96</v>
      </c>
      <c r="F32" s="84">
        <v>5415</v>
      </c>
    </row>
    <row r="33" spans="2:6" ht="40.5">
      <c r="B33" s="47">
        <v>24</v>
      </c>
      <c r="C33" s="8" t="s">
        <v>202</v>
      </c>
      <c r="D33" s="45"/>
      <c r="E33" s="85">
        <v>0</v>
      </c>
      <c r="F33" s="87">
        <v>0</v>
      </c>
    </row>
    <row r="34" spans="2:6" ht="13.5">
      <c r="B34" s="47">
        <v>25</v>
      </c>
      <c r="C34" s="8" t="s">
        <v>317</v>
      </c>
      <c r="D34" s="45"/>
      <c r="E34" s="84">
        <v>96</v>
      </c>
      <c r="F34" s="84">
        <v>5415</v>
      </c>
    </row>
    <row r="35" spans="2:6" ht="13.5">
      <c r="B35" s="47">
        <v>26</v>
      </c>
      <c r="C35" s="8" t="s">
        <v>614</v>
      </c>
      <c r="D35" s="45"/>
      <c r="E35" s="85"/>
      <c r="F35" s="113"/>
    </row>
    <row r="36" spans="2:6" ht="13.5">
      <c r="B36" s="47" t="s">
        <v>319</v>
      </c>
      <c r="C36" s="8" t="s">
        <v>615</v>
      </c>
      <c r="D36" s="45"/>
      <c r="E36" s="85"/>
      <c r="F36" s="113"/>
    </row>
    <row r="37" spans="2:6" ht="13.5">
      <c r="B37" s="47" t="s">
        <v>320</v>
      </c>
      <c r="C37" s="8" t="s">
        <v>616</v>
      </c>
      <c r="D37" s="45"/>
      <c r="E37" s="85"/>
      <c r="F37" s="113"/>
    </row>
    <row r="38" spans="2:6" ht="30.75" customHeight="1">
      <c r="B38" s="47">
        <v>27</v>
      </c>
      <c r="C38" s="8" t="s">
        <v>671</v>
      </c>
      <c r="D38" s="45">
        <v>23</v>
      </c>
      <c r="E38" s="87">
        <v>0</v>
      </c>
      <c r="F38" s="86">
        <v>0.22</v>
      </c>
    </row>
    <row r="40" ht="13.5">
      <c r="B40" s="41" t="s">
        <v>798</v>
      </c>
    </row>
    <row r="41" spans="1:5" ht="13.5">
      <c r="A41" s="11" t="s">
        <v>617</v>
      </c>
      <c r="B41" s="41" t="s">
        <v>617</v>
      </c>
      <c r="E41" s="50"/>
    </row>
    <row r="42" spans="2:6" ht="13.5">
      <c r="B42" s="41" t="s">
        <v>618</v>
      </c>
      <c r="E42" s="51"/>
      <c r="F42" s="42" t="s">
        <v>619</v>
      </c>
    </row>
    <row r="45" spans="3:6" ht="13.5">
      <c r="C45" s="11" t="s">
        <v>322</v>
      </c>
      <c r="F45" s="42" t="s">
        <v>620</v>
      </c>
    </row>
    <row r="46" spans="2:5" ht="13.5">
      <c r="B46" s="11"/>
      <c r="E46" s="52"/>
    </row>
    <row r="47" ht="13.5">
      <c r="B47" s="41"/>
    </row>
    <row r="48" spans="2:3" ht="13.5">
      <c r="B48" s="41"/>
      <c r="C48" s="112" t="s">
        <v>799</v>
      </c>
    </row>
    <row r="49" spans="2:3" ht="13.5">
      <c r="B49" s="29"/>
      <c r="C49" s="30"/>
    </row>
  </sheetData>
  <sheetProtection/>
  <mergeCells count="4">
    <mergeCell ref="C1:E1"/>
    <mergeCell ref="C2:E2"/>
    <mergeCell ref="C3:E3"/>
    <mergeCell ref="C4:E4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5.875" style="1" customWidth="1"/>
    <col min="2" max="2" width="42.625" style="1" customWidth="1"/>
    <col min="3" max="7" width="12.625" style="1" customWidth="1"/>
    <col min="8" max="16384" width="9.00390625" style="1" customWidth="1"/>
  </cols>
  <sheetData>
    <row r="2" ht="13.5">
      <c r="A2" s="11" t="s">
        <v>696</v>
      </c>
    </row>
    <row r="4" spans="1:5" ht="13.5">
      <c r="A4" s="11" t="s">
        <v>697</v>
      </c>
      <c r="B4" s="11"/>
      <c r="C4" s="11"/>
      <c r="D4" s="11"/>
      <c r="E4" s="11"/>
    </row>
    <row r="5" spans="1:5" ht="13.5">
      <c r="A5" s="11"/>
      <c r="B5" s="11"/>
      <c r="C5" s="11"/>
      <c r="D5" s="11"/>
      <c r="E5" s="11"/>
    </row>
    <row r="6" spans="1:5" s="12" customFormat="1" ht="13.5">
      <c r="A6" s="9" t="s">
        <v>399</v>
      </c>
      <c r="B6" s="9" t="s">
        <v>365</v>
      </c>
      <c r="C6" s="9" t="s">
        <v>209</v>
      </c>
      <c r="D6" s="43" t="s">
        <v>797</v>
      </c>
      <c r="E6" s="43" t="s">
        <v>657</v>
      </c>
    </row>
    <row r="7" spans="1:5" s="12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3.5">
      <c r="A8" s="53">
        <v>1</v>
      </c>
      <c r="B8" s="8" t="s">
        <v>361</v>
      </c>
      <c r="C8" s="97"/>
      <c r="D8" s="90">
        <v>0</v>
      </c>
      <c r="E8" s="90">
        <v>0</v>
      </c>
    </row>
    <row r="9" spans="1:5" ht="13.5">
      <c r="A9" s="53">
        <v>2</v>
      </c>
      <c r="B9" s="8" t="s">
        <v>695</v>
      </c>
      <c r="C9" s="8"/>
      <c r="D9" s="90">
        <v>0</v>
      </c>
      <c r="E9" s="97">
        <v>2570000</v>
      </c>
    </row>
    <row r="10" spans="1:5" ht="13.5">
      <c r="A10" s="53">
        <v>3</v>
      </c>
      <c r="B10" s="8" t="s">
        <v>367</v>
      </c>
      <c r="C10" s="8"/>
      <c r="D10" s="90">
        <v>0</v>
      </c>
      <c r="E10" s="97">
        <v>2570000</v>
      </c>
    </row>
    <row r="11" spans="1:5" ht="13.5">
      <c r="A11" s="53">
        <v>4</v>
      </c>
      <c r="B11" s="8" t="s">
        <v>362</v>
      </c>
      <c r="C11" s="8"/>
      <c r="D11" s="90">
        <v>0</v>
      </c>
      <c r="E11" s="97">
        <v>1678</v>
      </c>
    </row>
    <row r="12" spans="1:5" ht="13.5">
      <c r="A12" s="53">
        <v>5</v>
      </c>
      <c r="B12" s="8" t="s">
        <v>363</v>
      </c>
      <c r="C12" s="8"/>
      <c r="D12" s="90">
        <v>0</v>
      </c>
      <c r="E12" s="97">
        <v>1678</v>
      </c>
    </row>
    <row r="13" spans="1:5" ht="13.5">
      <c r="A13" s="53">
        <v>6</v>
      </c>
      <c r="B13" s="8" t="s">
        <v>368</v>
      </c>
      <c r="C13" s="8"/>
      <c r="D13" s="90">
        <v>0</v>
      </c>
      <c r="E13" s="90">
        <v>0</v>
      </c>
    </row>
    <row r="14" spans="1:5" ht="13.5">
      <c r="A14" s="53">
        <v>7</v>
      </c>
      <c r="B14" s="8" t="s">
        <v>369</v>
      </c>
      <c r="C14" s="8"/>
      <c r="D14" s="90">
        <v>0</v>
      </c>
      <c r="E14" s="90">
        <v>0</v>
      </c>
    </row>
    <row r="15" spans="1:5" ht="13.5">
      <c r="A15" s="53">
        <v>8</v>
      </c>
      <c r="B15" s="8" t="s">
        <v>535</v>
      </c>
      <c r="C15" s="8"/>
      <c r="D15" s="90">
        <v>0</v>
      </c>
      <c r="E15" s="90">
        <v>0</v>
      </c>
    </row>
    <row r="16" spans="1:5" ht="13.5">
      <c r="A16" s="53">
        <v>9</v>
      </c>
      <c r="B16" s="8" t="s">
        <v>370</v>
      </c>
      <c r="C16" s="8"/>
      <c r="D16" s="90">
        <v>0</v>
      </c>
      <c r="E16" s="90">
        <v>0</v>
      </c>
    </row>
    <row r="17" spans="1:5" ht="27">
      <c r="A17" s="53">
        <v>10</v>
      </c>
      <c r="B17" s="8" t="s">
        <v>371</v>
      </c>
      <c r="C17" s="8"/>
      <c r="D17" s="90">
        <v>0</v>
      </c>
      <c r="E17" s="90">
        <v>0</v>
      </c>
    </row>
    <row r="19" spans="2:5" ht="27" customHeight="1">
      <c r="B19" s="232" t="s">
        <v>870</v>
      </c>
      <c r="C19" s="232"/>
      <c r="D19" s="232"/>
      <c r="E19" s="232"/>
    </row>
  </sheetData>
  <sheetProtection/>
  <mergeCells count="1"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M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24.875" style="1" customWidth="1"/>
    <col min="3" max="3" width="8.375" style="1" customWidth="1"/>
    <col min="4" max="4" width="10.50390625" style="1" bestFit="1" customWidth="1"/>
    <col min="5" max="5" width="8.375" style="1" customWidth="1"/>
    <col min="6" max="6" width="10.50390625" style="1" bestFit="1" customWidth="1"/>
    <col min="7" max="7" width="11.375" style="1" bestFit="1" customWidth="1"/>
    <col min="8" max="8" width="7.00390625" style="1" bestFit="1" customWidth="1"/>
    <col min="9" max="9" width="9.625" style="1" bestFit="1" customWidth="1"/>
    <col min="10" max="10" width="11.75390625" style="1" customWidth="1"/>
    <col min="11" max="11" width="7.375" style="1" customWidth="1"/>
    <col min="12" max="12" width="4.875" style="1" customWidth="1"/>
    <col min="13" max="13" width="7.875" style="1" bestFit="1" customWidth="1"/>
    <col min="14" max="16384" width="9.00390625" style="1" customWidth="1"/>
  </cols>
  <sheetData>
    <row r="5" ht="13.5">
      <c r="A5" s="11" t="s">
        <v>625</v>
      </c>
    </row>
    <row r="6" spans="1:3" ht="13.5">
      <c r="A6" s="24" t="s">
        <v>626</v>
      </c>
      <c r="C6" s="60"/>
    </row>
    <row r="7" spans="1:3" ht="13.5">
      <c r="A7" s="59"/>
      <c r="C7" s="60"/>
    </row>
    <row r="8" spans="1:13" s="12" customFormat="1" ht="87" customHeight="1">
      <c r="A8" s="61" t="s">
        <v>699</v>
      </c>
      <c r="B8" s="61" t="s">
        <v>400</v>
      </c>
      <c r="C8" s="62" t="s">
        <v>393</v>
      </c>
      <c r="D8" s="61" t="s">
        <v>735</v>
      </c>
      <c r="E8" s="61" t="s">
        <v>627</v>
      </c>
      <c r="F8" s="61" t="s">
        <v>288</v>
      </c>
      <c r="G8" s="61" t="s">
        <v>289</v>
      </c>
      <c r="H8" s="61" t="s">
        <v>290</v>
      </c>
      <c r="I8" s="61" t="s">
        <v>291</v>
      </c>
      <c r="J8" s="61" t="s">
        <v>395</v>
      </c>
      <c r="K8" s="61" t="s">
        <v>628</v>
      </c>
      <c r="L8" s="61" t="s">
        <v>629</v>
      </c>
      <c r="M8" s="61" t="s">
        <v>292</v>
      </c>
    </row>
    <row r="9" spans="1:13" s="5" customFormat="1" ht="13.5">
      <c r="A9" s="63">
        <v>1</v>
      </c>
      <c r="B9" s="61">
        <v>2</v>
      </c>
      <c r="C9" s="64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</row>
    <row r="10" spans="1:13" ht="34.5">
      <c r="A10" s="63">
        <v>1</v>
      </c>
      <c r="B10" s="63" t="s">
        <v>815</v>
      </c>
      <c r="C10" s="62" t="s">
        <v>621</v>
      </c>
      <c r="D10" s="65">
        <v>4257</v>
      </c>
      <c r="E10" s="65">
        <v>2818</v>
      </c>
      <c r="F10" s="62" t="s">
        <v>621</v>
      </c>
      <c r="G10" s="65">
        <v>2032</v>
      </c>
      <c r="H10" s="65">
        <v>381</v>
      </c>
      <c r="I10" s="98" t="s">
        <v>621</v>
      </c>
      <c r="J10" s="65">
        <v>97</v>
      </c>
      <c r="K10" s="65">
        <v>21</v>
      </c>
      <c r="L10" s="98" t="s">
        <v>621</v>
      </c>
      <c r="M10" s="65">
        <v>9606</v>
      </c>
    </row>
    <row r="11" spans="1:13" ht="24.75" customHeight="1">
      <c r="A11" s="63" t="s">
        <v>203</v>
      </c>
      <c r="B11" s="63" t="s">
        <v>380</v>
      </c>
      <c r="C11" s="62" t="s">
        <v>621</v>
      </c>
      <c r="D11" s="65">
        <v>5851</v>
      </c>
      <c r="E11" s="65">
        <v>5533</v>
      </c>
      <c r="F11" s="62" t="s">
        <v>621</v>
      </c>
      <c r="G11" s="65">
        <v>2525</v>
      </c>
      <c r="H11" s="65">
        <v>575</v>
      </c>
      <c r="I11" s="65">
        <v>2395</v>
      </c>
      <c r="J11" s="65">
        <v>97</v>
      </c>
      <c r="K11" s="65">
        <v>25</v>
      </c>
      <c r="L11" s="98" t="s">
        <v>621</v>
      </c>
      <c r="M11" s="65">
        <v>17001</v>
      </c>
    </row>
    <row r="12" spans="1:13" ht="23.25">
      <c r="A12" s="63" t="s">
        <v>204</v>
      </c>
      <c r="B12" s="63" t="s">
        <v>381</v>
      </c>
      <c r="C12" s="62" t="s">
        <v>621</v>
      </c>
      <c r="D12" s="65">
        <v>-1594</v>
      </c>
      <c r="E12" s="65">
        <v>-2715</v>
      </c>
      <c r="F12" s="62" t="s">
        <v>621</v>
      </c>
      <c r="G12" s="65">
        <v>-493</v>
      </c>
      <c r="H12" s="65">
        <v>-194</v>
      </c>
      <c r="I12" s="65">
        <v>-2395</v>
      </c>
      <c r="J12" s="98" t="s">
        <v>621</v>
      </c>
      <c r="K12" s="65">
        <v>-4</v>
      </c>
      <c r="L12" s="98" t="s">
        <v>621</v>
      </c>
      <c r="M12" s="65">
        <v>-7395</v>
      </c>
    </row>
    <row r="13" spans="1:13" ht="23.25">
      <c r="A13" s="63">
        <v>2</v>
      </c>
      <c r="B13" s="63" t="s">
        <v>382</v>
      </c>
      <c r="C13" s="62" t="s">
        <v>621</v>
      </c>
      <c r="D13" s="62" t="s">
        <v>621</v>
      </c>
      <c r="E13" s="62" t="s">
        <v>621</v>
      </c>
      <c r="F13" s="62" t="s">
        <v>621</v>
      </c>
      <c r="G13" s="62" t="s">
        <v>621</v>
      </c>
      <c r="H13" s="62" t="s">
        <v>621</v>
      </c>
      <c r="I13" s="62" t="s">
        <v>621</v>
      </c>
      <c r="J13" s="62" t="s">
        <v>621</v>
      </c>
      <c r="K13" s="62" t="s">
        <v>621</v>
      </c>
      <c r="L13" s="62" t="s">
        <v>621</v>
      </c>
      <c r="M13" s="62" t="s">
        <v>621</v>
      </c>
    </row>
    <row r="14" spans="1:13" ht="13.5">
      <c r="A14" s="63">
        <v>3</v>
      </c>
      <c r="B14" s="63" t="s">
        <v>366</v>
      </c>
      <c r="C14" s="62" t="s">
        <v>621</v>
      </c>
      <c r="D14" s="65">
        <v>662</v>
      </c>
      <c r="E14" s="120">
        <v>5214</v>
      </c>
      <c r="F14" s="62" t="s">
        <v>621</v>
      </c>
      <c r="G14" s="120">
        <v>6201</v>
      </c>
      <c r="H14" s="120">
        <v>1181</v>
      </c>
      <c r="I14" s="120">
        <v>413</v>
      </c>
      <c r="J14" s="120">
        <v>7004</v>
      </c>
      <c r="K14" s="121">
        <v>0</v>
      </c>
      <c r="L14" s="121" t="s">
        <v>621</v>
      </c>
      <c r="M14" s="65">
        <f>SUM(D14:L14)</f>
        <v>20675</v>
      </c>
    </row>
    <row r="15" spans="1:13" ht="46.5" customHeight="1">
      <c r="A15" s="63">
        <v>4</v>
      </c>
      <c r="B15" s="63" t="s">
        <v>383</v>
      </c>
      <c r="C15" s="62" t="s">
        <v>621</v>
      </c>
      <c r="D15" s="62" t="s">
        <v>621</v>
      </c>
      <c r="E15" s="62" t="s">
        <v>621</v>
      </c>
      <c r="F15" s="62" t="s">
        <v>621</v>
      </c>
      <c r="G15" s="121" t="s">
        <v>621</v>
      </c>
      <c r="H15" s="121" t="s">
        <v>621</v>
      </c>
      <c r="I15" s="121" t="s">
        <v>621</v>
      </c>
      <c r="J15" s="121" t="s">
        <v>621</v>
      </c>
      <c r="K15" s="121" t="s">
        <v>621</v>
      </c>
      <c r="L15" s="121" t="s">
        <v>621</v>
      </c>
      <c r="M15" s="121" t="s">
        <v>621</v>
      </c>
    </row>
    <row r="16" spans="1:13" ht="13.5">
      <c r="A16" s="63">
        <v>5</v>
      </c>
      <c r="B16" s="63" t="s">
        <v>384</v>
      </c>
      <c r="C16" s="62" t="s">
        <v>621</v>
      </c>
      <c r="D16" s="65">
        <v>-3</v>
      </c>
      <c r="E16" s="120">
        <v>-396</v>
      </c>
      <c r="F16" s="62" t="s">
        <v>621</v>
      </c>
      <c r="G16" s="120">
        <v>-370</v>
      </c>
      <c r="H16" s="120">
        <v>-203</v>
      </c>
      <c r="I16" s="121" t="s">
        <v>621</v>
      </c>
      <c r="J16" s="120">
        <v>-6280</v>
      </c>
      <c r="K16" s="121" t="s">
        <v>621</v>
      </c>
      <c r="L16" s="121" t="s">
        <v>621</v>
      </c>
      <c r="M16" s="65">
        <f>SUM(D16:L16)</f>
        <v>-7252</v>
      </c>
    </row>
    <row r="17" spans="1:13" ht="23.25">
      <c r="A17" s="63">
        <v>6</v>
      </c>
      <c r="B17" s="63" t="s">
        <v>535</v>
      </c>
      <c r="C17" s="62" t="s">
        <v>621</v>
      </c>
      <c r="D17" s="62" t="s">
        <v>621</v>
      </c>
      <c r="E17" s="121" t="s">
        <v>621</v>
      </c>
      <c r="F17" s="62" t="s">
        <v>621</v>
      </c>
      <c r="G17" s="121" t="s">
        <v>621</v>
      </c>
      <c r="H17" s="121" t="s">
        <v>621</v>
      </c>
      <c r="I17" s="121" t="s">
        <v>621</v>
      </c>
      <c r="J17" s="121" t="s">
        <v>621</v>
      </c>
      <c r="K17" s="121" t="s">
        <v>621</v>
      </c>
      <c r="L17" s="121" t="s">
        <v>621</v>
      </c>
      <c r="M17" s="121" t="s">
        <v>621</v>
      </c>
    </row>
    <row r="18" spans="1:13" ht="13.5">
      <c r="A18" s="63">
        <v>7</v>
      </c>
      <c r="B18" s="63" t="s">
        <v>369</v>
      </c>
      <c r="C18" s="62" t="s">
        <v>621</v>
      </c>
      <c r="D18" s="65">
        <v>-3</v>
      </c>
      <c r="E18" s="120">
        <v>-396</v>
      </c>
      <c r="F18" s="62" t="s">
        <v>621</v>
      </c>
      <c r="G18" s="120">
        <v>-370</v>
      </c>
      <c r="H18" s="120">
        <v>-203</v>
      </c>
      <c r="I18" s="121" t="s">
        <v>621</v>
      </c>
      <c r="J18" s="120">
        <v>-6280</v>
      </c>
      <c r="K18" s="121" t="s">
        <v>621</v>
      </c>
      <c r="L18" s="121" t="s">
        <v>621</v>
      </c>
      <c r="M18" s="65">
        <f>SUM(D18:L18)</f>
        <v>-7252</v>
      </c>
    </row>
    <row r="19" spans="1:13" ht="13.5">
      <c r="A19" s="63">
        <v>8</v>
      </c>
      <c r="B19" s="63" t="s">
        <v>385</v>
      </c>
      <c r="C19" s="62" t="s">
        <v>621</v>
      </c>
      <c r="D19" s="65">
        <v>-169</v>
      </c>
      <c r="E19" s="120">
        <v>-1356</v>
      </c>
      <c r="F19" s="62" t="s">
        <v>621</v>
      </c>
      <c r="G19" s="120">
        <v>-500</v>
      </c>
      <c r="H19" s="120">
        <v>-208</v>
      </c>
      <c r="I19" s="120">
        <v>-413</v>
      </c>
      <c r="J19" s="120" t="s">
        <v>621</v>
      </c>
      <c r="K19" s="120">
        <v>-4</v>
      </c>
      <c r="L19" s="121" t="s">
        <v>621</v>
      </c>
      <c r="M19" s="65">
        <v>-2650</v>
      </c>
    </row>
    <row r="20" spans="1:13" ht="59.25" customHeight="1">
      <c r="A20" s="63">
        <v>9</v>
      </c>
      <c r="B20" s="63" t="s">
        <v>386</v>
      </c>
      <c r="C20" s="62" t="s">
        <v>621</v>
      </c>
      <c r="D20" s="62" t="s">
        <v>621</v>
      </c>
      <c r="E20" s="62" t="s">
        <v>621</v>
      </c>
      <c r="F20" s="62" t="s">
        <v>621</v>
      </c>
      <c r="G20" s="62" t="s">
        <v>621</v>
      </c>
      <c r="H20" s="62" t="s">
        <v>621</v>
      </c>
      <c r="I20" s="62" t="s">
        <v>621</v>
      </c>
      <c r="J20" s="62" t="s">
        <v>621</v>
      </c>
      <c r="K20" s="62" t="s">
        <v>621</v>
      </c>
      <c r="L20" s="62" t="s">
        <v>621</v>
      </c>
      <c r="M20" s="62" t="s">
        <v>621</v>
      </c>
    </row>
    <row r="21" spans="1:13" ht="23.25">
      <c r="A21" s="63">
        <v>10</v>
      </c>
      <c r="B21" s="63" t="s">
        <v>387</v>
      </c>
      <c r="C21" s="62" t="s">
        <v>621</v>
      </c>
      <c r="D21" s="62" t="s">
        <v>621</v>
      </c>
      <c r="E21" s="62" t="s">
        <v>621</v>
      </c>
      <c r="F21" s="62" t="s">
        <v>621</v>
      </c>
      <c r="G21" s="62" t="s">
        <v>621</v>
      </c>
      <c r="H21" s="62" t="s">
        <v>621</v>
      </c>
      <c r="I21" s="62" t="s">
        <v>621</v>
      </c>
      <c r="J21" s="62" t="s">
        <v>621</v>
      </c>
      <c r="K21" s="62" t="s">
        <v>621</v>
      </c>
      <c r="L21" s="62" t="s">
        <v>621</v>
      </c>
      <c r="M21" s="62" t="s">
        <v>621</v>
      </c>
    </row>
    <row r="22" spans="1:13" ht="13.5">
      <c r="A22" s="63">
        <v>11</v>
      </c>
      <c r="B22" s="63" t="s">
        <v>388</v>
      </c>
      <c r="C22" s="62" t="s">
        <v>621</v>
      </c>
      <c r="D22" s="62" t="s">
        <v>621</v>
      </c>
      <c r="E22" s="62" t="s">
        <v>621</v>
      </c>
      <c r="F22" s="62" t="s">
        <v>621</v>
      </c>
      <c r="G22" s="62" t="s">
        <v>621</v>
      </c>
      <c r="H22" s="62" t="s">
        <v>621</v>
      </c>
      <c r="I22" s="62" t="s">
        <v>621</v>
      </c>
      <c r="J22" s="62" t="s">
        <v>621</v>
      </c>
      <c r="K22" s="62" t="s">
        <v>621</v>
      </c>
      <c r="L22" s="62" t="s">
        <v>621</v>
      </c>
      <c r="M22" s="62" t="s">
        <v>621</v>
      </c>
    </row>
    <row r="23" spans="1:13" ht="23.25">
      <c r="A23" s="63" t="s">
        <v>285</v>
      </c>
      <c r="B23" s="63" t="s">
        <v>389</v>
      </c>
      <c r="C23" s="62" t="s">
        <v>621</v>
      </c>
      <c r="D23" s="62" t="s">
        <v>621</v>
      </c>
      <c r="E23" s="62" t="s">
        <v>621</v>
      </c>
      <c r="F23" s="62" t="s">
        <v>621</v>
      </c>
      <c r="G23" s="62" t="s">
        <v>621</v>
      </c>
      <c r="H23" s="62" t="s">
        <v>621</v>
      </c>
      <c r="I23" s="62" t="s">
        <v>621</v>
      </c>
      <c r="J23" s="62" t="s">
        <v>621</v>
      </c>
      <c r="K23" s="62" t="s">
        <v>621</v>
      </c>
      <c r="L23" s="62" t="s">
        <v>621</v>
      </c>
      <c r="M23" s="62" t="s">
        <v>621</v>
      </c>
    </row>
    <row r="24" spans="1:13" ht="23.25">
      <c r="A24" s="63" t="s">
        <v>286</v>
      </c>
      <c r="B24" s="63" t="s">
        <v>390</v>
      </c>
      <c r="C24" s="62" t="s">
        <v>621</v>
      </c>
      <c r="D24" s="62" t="s">
        <v>621</v>
      </c>
      <c r="E24" s="62" t="s">
        <v>621</v>
      </c>
      <c r="F24" s="62" t="s">
        <v>621</v>
      </c>
      <c r="G24" s="62" t="s">
        <v>621</v>
      </c>
      <c r="H24" s="62" t="s">
        <v>621</v>
      </c>
      <c r="I24" s="62" t="s">
        <v>621</v>
      </c>
      <c r="J24" s="62" t="s">
        <v>621</v>
      </c>
      <c r="K24" s="62" t="s">
        <v>621</v>
      </c>
      <c r="L24" s="62" t="s">
        <v>621</v>
      </c>
      <c r="M24" s="62" t="s">
        <v>621</v>
      </c>
    </row>
    <row r="25" spans="1:13" ht="23.25">
      <c r="A25" s="63">
        <v>12</v>
      </c>
      <c r="B25" s="63" t="s">
        <v>364</v>
      </c>
      <c r="C25" s="62" t="s">
        <v>621</v>
      </c>
      <c r="D25" s="62" t="s">
        <v>621</v>
      </c>
      <c r="E25" s="62" t="s">
        <v>621</v>
      </c>
      <c r="F25" s="62" t="s">
        <v>621</v>
      </c>
      <c r="G25" s="62" t="s">
        <v>621</v>
      </c>
      <c r="H25" s="62" t="s">
        <v>621</v>
      </c>
      <c r="I25" s="62" t="s">
        <v>621</v>
      </c>
      <c r="J25" s="62" t="s">
        <v>621</v>
      </c>
      <c r="K25" s="62" t="s">
        <v>621</v>
      </c>
      <c r="L25" s="62" t="s">
        <v>621</v>
      </c>
      <c r="M25" s="62" t="s">
        <v>621</v>
      </c>
    </row>
    <row r="26" spans="1:13" ht="13.5">
      <c r="A26" s="63">
        <v>13</v>
      </c>
      <c r="B26" s="63" t="s">
        <v>374</v>
      </c>
      <c r="C26" s="62" t="s">
        <v>621</v>
      </c>
      <c r="D26" s="62" t="s">
        <v>621</v>
      </c>
      <c r="E26" s="62" t="s">
        <v>621</v>
      </c>
      <c r="F26" s="62" t="s">
        <v>621</v>
      </c>
      <c r="G26" s="62" t="s">
        <v>621</v>
      </c>
      <c r="H26" s="62" t="s">
        <v>621</v>
      </c>
      <c r="I26" s="62" t="s">
        <v>621</v>
      </c>
      <c r="J26" s="62" t="s">
        <v>621</v>
      </c>
      <c r="K26" s="62" t="s">
        <v>621</v>
      </c>
      <c r="L26" s="62" t="s">
        <v>621</v>
      </c>
      <c r="M26" s="62" t="s">
        <v>621</v>
      </c>
    </row>
    <row r="27" spans="1:13" s="24" customFormat="1" ht="13.5">
      <c r="A27" s="66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s="24" customFormat="1" ht="13.5">
      <c r="A28" s="66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s="24" customFormat="1" ht="13.5">
      <c r="A29" s="66"/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s="24" customFormat="1" ht="13.5">
      <c r="A30" s="66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13.5">
      <c r="A31" s="59" t="s">
        <v>626</v>
      </c>
      <c r="B31" s="11"/>
      <c r="C31" s="67"/>
      <c r="D31" s="11"/>
      <c r="E31" s="11"/>
      <c r="F31" s="11"/>
      <c r="G31" s="11"/>
      <c r="H31" s="11"/>
      <c r="I31" s="11"/>
      <c r="J31" s="11"/>
      <c r="K31" s="68" t="s">
        <v>630</v>
      </c>
      <c r="L31" s="11"/>
      <c r="M31" s="11"/>
    </row>
    <row r="32" spans="1:13" s="12" customFormat="1" ht="78.75">
      <c r="A32" s="61" t="s">
        <v>699</v>
      </c>
      <c r="B32" s="61" t="s">
        <v>400</v>
      </c>
      <c r="C32" s="62" t="s">
        <v>393</v>
      </c>
      <c r="D32" s="61" t="s">
        <v>394</v>
      </c>
      <c r="E32" s="61" t="s">
        <v>287</v>
      </c>
      <c r="F32" s="61" t="s">
        <v>288</v>
      </c>
      <c r="G32" s="61" t="s">
        <v>289</v>
      </c>
      <c r="H32" s="61" t="s">
        <v>290</v>
      </c>
      <c r="I32" s="61" t="s">
        <v>734</v>
      </c>
      <c r="J32" s="61" t="s">
        <v>395</v>
      </c>
      <c r="K32" s="61" t="s">
        <v>396</v>
      </c>
      <c r="L32" s="61" t="s">
        <v>631</v>
      </c>
      <c r="M32" s="61" t="s">
        <v>292</v>
      </c>
    </row>
    <row r="33" spans="1:13" s="5" customFormat="1" ht="13.5">
      <c r="A33" s="63">
        <v>1</v>
      </c>
      <c r="B33" s="61">
        <v>2</v>
      </c>
      <c r="C33" s="64">
        <v>3</v>
      </c>
      <c r="D33" s="61">
        <v>4</v>
      </c>
      <c r="E33" s="61">
        <v>5</v>
      </c>
      <c r="F33" s="61">
        <v>6</v>
      </c>
      <c r="G33" s="61">
        <v>7</v>
      </c>
      <c r="H33" s="61">
        <v>8</v>
      </c>
      <c r="I33" s="61">
        <v>9</v>
      </c>
      <c r="J33" s="61">
        <v>10</v>
      </c>
      <c r="K33" s="61">
        <v>11</v>
      </c>
      <c r="L33" s="61">
        <v>12</v>
      </c>
      <c r="M33" s="61">
        <v>13</v>
      </c>
    </row>
    <row r="34" spans="1:13" ht="51" customHeight="1">
      <c r="A34" s="69">
        <v>14</v>
      </c>
      <c r="B34" s="63" t="s">
        <v>816</v>
      </c>
      <c r="C34" s="62" t="s">
        <v>621</v>
      </c>
      <c r="D34" s="65">
        <v>4747</v>
      </c>
      <c r="E34" s="65">
        <v>6280</v>
      </c>
      <c r="F34" s="98" t="s">
        <v>621</v>
      </c>
      <c r="G34" s="65">
        <v>7363</v>
      </c>
      <c r="H34" s="65">
        <v>1151</v>
      </c>
      <c r="I34" s="98" t="s">
        <v>621</v>
      </c>
      <c r="J34" s="65">
        <v>821</v>
      </c>
      <c r="K34" s="65">
        <v>17</v>
      </c>
      <c r="L34" s="98" t="s">
        <v>621</v>
      </c>
      <c r="M34" s="65">
        <v>20379</v>
      </c>
    </row>
    <row r="35" spans="1:13" ht="24.75" customHeight="1">
      <c r="A35" s="69" t="s">
        <v>182</v>
      </c>
      <c r="B35" s="63" t="s">
        <v>380</v>
      </c>
      <c r="C35" s="62" t="s">
        <v>621</v>
      </c>
      <c r="D35" s="65">
        <v>6433</v>
      </c>
      <c r="E35" s="65">
        <v>9509</v>
      </c>
      <c r="F35" s="98" t="s">
        <v>621</v>
      </c>
      <c r="G35" s="65">
        <v>8220</v>
      </c>
      <c r="H35" s="65">
        <v>1356</v>
      </c>
      <c r="I35" s="65">
        <v>2398</v>
      </c>
      <c r="J35" s="65">
        <v>821</v>
      </c>
      <c r="K35" s="65">
        <v>25</v>
      </c>
      <c r="L35" s="98" t="s">
        <v>621</v>
      </c>
      <c r="M35" s="65">
        <v>28762</v>
      </c>
    </row>
    <row r="36" spans="1:13" ht="35.25" customHeight="1">
      <c r="A36" s="63" t="s">
        <v>183</v>
      </c>
      <c r="B36" s="63" t="s">
        <v>632</v>
      </c>
      <c r="C36" s="62" t="s">
        <v>621</v>
      </c>
      <c r="D36" s="65">
        <v>-1686</v>
      </c>
      <c r="E36" s="65">
        <v>-3229</v>
      </c>
      <c r="F36" s="98" t="s">
        <v>621</v>
      </c>
      <c r="G36" s="65">
        <v>-857</v>
      </c>
      <c r="H36" s="65">
        <v>-205</v>
      </c>
      <c r="I36" s="65">
        <v>-2398</v>
      </c>
      <c r="J36" s="98" t="s">
        <v>621</v>
      </c>
      <c r="K36" s="65">
        <v>-8</v>
      </c>
      <c r="L36" s="98" t="s">
        <v>621</v>
      </c>
      <c r="M36" s="65">
        <v>-8383</v>
      </c>
    </row>
    <row r="37" spans="1:13" ht="23.25" customHeight="1">
      <c r="A37" s="63">
        <v>15</v>
      </c>
      <c r="B37" s="63" t="s">
        <v>382</v>
      </c>
      <c r="C37" s="98" t="s">
        <v>621</v>
      </c>
      <c r="D37" s="98" t="s">
        <v>621</v>
      </c>
      <c r="E37" s="98" t="s">
        <v>621</v>
      </c>
      <c r="F37" s="98" t="s">
        <v>621</v>
      </c>
      <c r="G37" s="98" t="s">
        <v>621</v>
      </c>
      <c r="H37" s="98" t="s">
        <v>621</v>
      </c>
      <c r="I37" s="98" t="s">
        <v>621</v>
      </c>
      <c r="J37" s="98" t="s">
        <v>621</v>
      </c>
      <c r="K37" s="98" t="s">
        <v>621</v>
      </c>
      <c r="L37" s="98" t="s">
        <v>621</v>
      </c>
      <c r="M37" s="98" t="s">
        <v>621</v>
      </c>
    </row>
    <row r="38" spans="1:13" ht="10.5" customHeight="1">
      <c r="A38" s="63">
        <v>16</v>
      </c>
      <c r="B38" s="63" t="s">
        <v>366</v>
      </c>
      <c r="C38" s="62" t="s">
        <v>621</v>
      </c>
      <c r="D38" s="65">
        <v>3837</v>
      </c>
      <c r="E38" s="65">
        <v>10115</v>
      </c>
      <c r="F38" s="98" t="s">
        <v>621</v>
      </c>
      <c r="G38" s="65">
        <v>9983</v>
      </c>
      <c r="H38" s="98" t="s">
        <v>621</v>
      </c>
      <c r="I38" s="65">
        <v>2091</v>
      </c>
      <c r="J38" s="65">
        <v>12950</v>
      </c>
      <c r="K38" s="98" t="s">
        <v>621</v>
      </c>
      <c r="L38" s="98" t="s">
        <v>621</v>
      </c>
      <c r="M38" s="65">
        <v>38976</v>
      </c>
    </row>
    <row r="39" spans="1:13" ht="35.25" customHeight="1">
      <c r="A39" s="63">
        <v>17</v>
      </c>
      <c r="B39" s="63" t="s">
        <v>383</v>
      </c>
      <c r="C39" s="62" t="s">
        <v>621</v>
      </c>
      <c r="D39" s="98" t="s">
        <v>621</v>
      </c>
      <c r="E39" s="98" t="s">
        <v>621</v>
      </c>
      <c r="F39" s="98" t="s">
        <v>621</v>
      </c>
      <c r="G39" s="98" t="s">
        <v>621</v>
      </c>
      <c r="H39" s="98" t="s">
        <v>621</v>
      </c>
      <c r="I39" s="65" t="s">
        <v>621</v>
      </c>
      <c r="J39" s="98" t="s">
        <v>621</v>
      </c>
      <c r="K39" s="98" t="s">
        <v>621</v>
      </c>
      <c r="L39" s="98" t="s">
        <v>621</v>
      </c>
      <c r="M39" s="98" t="s">
        <v>621</v>
      </c>
    </row>
    <row r="40" spans="1:13" ht="13.5">
      <c r="A40" s="63">
        <v>18</v>
      </c>
      <c r="B40" s="63" t="s">
        <v>384</v>
      </c>
      <c r="C40" s="62" t="s">
        <v>621</v>
      </c>
      <c r="D40" s="98" t="s">
        <v>621</v>
      </c>
      <c r="E40" s="98" t="s">
        <v>621</v>
      </c>
      <c r="F40" s="98" t="s">
        <v>621</v>
      </c>
      <c r="G40" s="65">
        <v>1151</v>
      </c>
      <c r="H40" s="65">
        <v>-1151</v>
      </c>
      <c r="I40" s="65" t="s">
        <v>621</v>
      </c>
      <c r="J40" s="98" t="s">
        <v>621</v>
      </c>
      <c r="K40" s="98" t="s">
        <v>621</v>
      </c>
      <c r="L40" s="98" t="s">
        <v>621</v>
      </c>
      <c r="M40" s="98" t="s">
        <v>621</v>
      </c>
    </row>
    <row r="41" spans="1:13" ht="23.25">
      <c r="A41" s="63">
        <v>19</v>
      </c>
      <c r="B41" s="63" t="s">
        <v>535</v>
      </c>
      <c r="C41" s="62" t="s">
        <v>621</v>
      </c>
      <c r="D41" s="98" t="s">
        <v>621</v>
      </c>
      <c r="E41" s="98" t="s">
        <v>621</v>
      </c>
      <c r="F41" s="98" t="s">
        <v>621</v>
      </c>
      <c r="G41" s="98" t="s">
        <v>621</v>
      </c>
      <c r="H41" s="98" t="s">
        <v>621</v>
      </c>
      <c r="I41" s="98" t="s">
        <v>621</v>
      </c>
      <c r="J41" s="98" t="s">
        <v>621</v>
      </c>
      <c r="K41" s="98" t="s">
        <v>621</v>
      </c>
      <c r="L41" s="98" t="s">
        <v>621</v>
      </c>
      <c r="M41" s="98" t="s">
        <v>621</v>
      </c>
    </row>
    <row r="42" spans="1:13" ht="13.5">
      <c r="A42" s="63">
        <v>20</v>
      </c>
      <c r="B42" s="63" t="s">
        <v>369</v>
      </c>
      <c r="C42" s="62" t="s">
        <v>621</v>
      </c>
      <c r="D42" s="65">
        <v>-261</v>
      </c>
      <c r="E42" s="65">
        <v>-290</v>
      </c>
      <c r="F42" s="98" t="s">
        <v>621</v>
      </c>
      <c r="G42" s="65">
        <v>-408</v>
      </c>
      <c r="H42" s="98" t="s">
        <v>621</v>
      </c>
      <c r="I42" s="98" t="s">
        <v>621</v>
      </c>
      <c r="J42" s="65">
        <v>-12274</v>
      </c>
      <c r="K42" s="98" t="s">
        <v>621</v>
      </c>
      <c r="L42" s="98" t="s">
        <v>621</v>
      </c>
      <c r="M42" s="65">
        <v>-13233</v>
      </c>
    </row>
    <row r="43" spans="1:13" ht="13.5">
      <c r="A43" s="63">
        <v>21</v>
      </c>
      <c r="B43" s="63" t="s">
        <v>385</v>
      </c>
      <c r="C43" s="62" t="s">
        <v>621</v>
      </c>
      <c r="D43" s="65">
        <v>-1047</v>
      </c>
      <c r="E43" s="65">
        <v>-3058</v>
      </c>
      <c r="F43" s="98" t="s">
        <v>621</v>
      </c>
      <c r="G43" s="65">
        <v>-2754</v>
      </c>
      <c r="H43" s="98" t="s">
        <v>621</v>
      </c>
      <c r="I43" s="65">
        <v>-2091</v>
      </c>
      <c r="J43" s="98" t="s">
        <v>621</v>
      </c>
      <c r="K43" s="65">
        <v>-4</v>
      </c>
      <c r="L43" s="98" t="s">
        <v>621</v>
      </c>
      <c r="M43" s="65">
        <v>-8954</v>
      </c>
    </row>
    <row r="44" spans="1:13" ht="34.5">
      <c r="A44" s="63">
        <v>22</v>
      </c>
      <c r="B44" s="63" t="s">
        <v>391</v>
      </c>
      <c r="C44" s="62" t="s">
        <v>621</v>
      </c>
      <c r="D44" s="98" t="s">
        <v>621</v>
      </c>
      <c r="E44" s="98" t="s">
        <v>621</v>
      </c>
      <c r="F44" s="98" t="s">
        <v>621</v>
      </c>
      <c r="G44" s="98" t="s">
        <v>621</v>
      </c>
      <c r="H44" s="98" t="s">
        <v>621</v>
      </c>
      <c r="I44" s="98" t="s">
        <v>621</v>
      </c>
      <c r="J44" s="98" t="s">
        <v>621</v>
      </c>
      <c r="K44" s="98" t="s">
        <v>621</v>
      </c>
      <c r="L44" s="98" t="s">
        <v>621</v>
      </c>
      <c r="M44" s="98" t="s">
        <v>621</v>
      </c>
    </row>
    <row r="45" spans="1:13" ht="23.25">
      <c r="A45" s="63">
        <v>23</v>
      </c>
      <c r="B45" s="63" t="s">
        <v>387</v>
      </c>
      <c r="C45" s="62" t="s">
        <v>621</v>
      </c>
      <c r="D45" s="98" t="s">
        <v>621</v>
      </c>
      <c r="E45" s="98" t="s">
        <v>621</v>
      </c>
      <c r="F45" s="98" t="s">
        <v>621</v>
      </c>
      <c r="G45" s="98" t="s">
        <v>621</v>
      </c>
      <c r="H45" s="98" t="s">
        <v>621</v>
      </c>
      <c r="I45" s="98" t="s">
        <v>621</v>
      </c>
      <c r="J45" s="98" t="s">
        <v>621</v>
      </c>
      <c r="K45" s="98" t="s">
        <v>621</v>
      </c>
      <c r="L45" s="98" t="s">
        <v>621</v>
      </c>
      <c r="M45" s="98" t="s">
        <v>621</v>
      </c>
    </row>
    <row r="46" spans="1:13" ht="10.5" customHeight="1">
      <c r="A46" s="63">
        <v>24</v>
      </c>
      <c r="B46" s="63" t="s">
        <v>388</v>
      </c>
      <c r="C46" s="62" t="s">
        <v>621</v>
      </c>
      <c r="D46" s="98" t="s">
        <v>621</v>
      </c>
      <c r="E46" s="98" t="s">
        <v>621</v>
      </c>
      <c r="F46" s="98" t="s">
        <v>621</v>
      </c>
      <c r="G46" s="98" t="s">
        <v>621</v>
      </c>
      <c r="H46" s="98" t="s">
        <v>621</v>
      </c>
      <c r="I46" s="98" t="s">
        <v>621</v>
      </c>
      <c r="J46" s="98" t="s">
        <v>621</v>
      </c>
      <c r="K46" s="98" t="s">
        <v>621</v>
      </c>
      <c r="L46" s="98" t="s">
        <v>621</v>
      </c>
      <c r="M46" s="98" t="s">
        <v>621</v>
      </c>
    </row>
    <row r="47" spans="1:13" ht="23.25">
      <c r="A47" s="63" t="s">
        <v>397</v>
      </c>
      <c r="B47" s="63" t="s">
        <v>389</v>
      </c>
      <c r="C47" s="62" t="s">
        <v>621</v>
      </c>
      <c r="D47" s="98" t="s">
        <v>621</v>
      </c>
      <c r="E47" s="98" t="s">
        <v>621</v>
      </c>
      <c r="F47" s="98" t="s">
        <v>621</v>
      </c>
      <c r="G47" s="98" t="s">
        <v>621</v>
      </c>
      <c r="H47" s="98" t="s">
        <v>621</v>
      </c>
      <c r="I47" s="98" t="s">
        <v>621</v>
      </c>
      <c r="J47" s="98" t="s">
        <v>621</v>
      </c>
      <c r="K47" s="98" t="s">
        <v>621</v>
      </c>
      <c r="L47" s="98" t="s">
        <v>621</v>
      </c>
      <c r="M47" s="98" t="s">
        <v>621</v>
      </c>
    </row>
    <row r="48" spans="1:13" ht="10.5" customHeight="1">
      <c r="A48" s="63" t="s">
        <v>398</v>
      </c>
      <c r="B48" s="63" t="s">
        <v>390</v>
      </c>
      <c r="C48" s="62" t="s">
        <v>621</v>
      </c>
      <c r="D48" s="98" t="s">
        <v>621</v>
      </c>
      <c r="E48" s="98" t="s">
        <v>621</v>
      </c>
      <c r="F48" s="98" t="s">
        <v>621</v>
      </c>
      <c r="G48" s="98" t="s">
        <v>621</v>
      </c>
      <c r="H48" s="98" t="s">
        <v>621</v>
      </c>
      <c r="I48" s="98" t="s">
        <v>621</v>
      </c>
      <c r="J48" s="98" t="s">
        <v>621</v>
      </c>
      <c r="K48" s="98" t="s">
        <v>621</v>
      </c>
      <c r="L48" s="98" t="s">
        <v>621</v>
      </c>
      <c r="M48" s="98" t="s">
        <v>621</v>
      </c>
    </row>
    <row r="49" spans="1:13" ht="23.25" customHeight="1">
      <c r="A49" s="63">
        <v>25</v>
      </c>
      <c r="B49" s="63" t="s">
        <v>364</v>
      </c>
      <c r="C49" s="62" t="s">
        <v>621</v>
      </c>
      <c r="D49" s="98" t="s">
        <v>621</v>
      </c>
      <c r="E49" s="98" t="s">
        <v>621</v>
      </c>
      <c r="F49" s="98" t="s">
        <v>621</v>
      </c>
      <c r="G49" s="98" t="s">
        <v>621</v>
      </c>
      <c r="H49" s="98" t="s">
        <v>621</v>
      </c>
      <c r="I49" s="98" t="s">
        <v>621</v>
      </c>
      <c r="J49" s="98" t="s">
        <v>621</v>
      </c>
      <c r="K49" s="98" t="s">
        <v>621</v>
      </c>
      <c r="L49" s="98" t="s">
        <v>621</v>
      </c>
      <c r="M49" s="98" t="s">
        <v>621</v>
      </c>
    </row>
    <row r="50" spans="1:13" ht="13.5">
      <c r="A50" s="63">
        <v>26</v>
      </c>
      <c r="B50" s="63" t="s">
        <v>374</v>
      </c>
      <c r="C50" s="62" t="s">
        <v>621</v>
      </c>
      <c r="D50" s="98" t="s">
        <v>621</v>
      </c>
      <c r="E50" s="98" t="s">
        <v>621</v>
      </c>
      <c r="F50" s="98" t="s">
        <v>621</v>
      </c>
      <c r="G50" s="98" t="s">
        <v>621</v>
      </c>
      <c r="H50" s="98" t="s">
        <v>621</v>
      </c>
      <c r="I50" s="98" t="s">
        <v>621</v>
      </c>
      <c r="J50" s="98" t="s">
        <v>621</v>
      </c>
      <c r="K50" s="98" t="s">
        <v>621</v>
      </c>
      <c r="L50" s="98" t="s">
        <v>621</v>
      </c>
      <c r="M50" s="98" t="s">
        <v>621</v>
      </c>
    </row>
    <row r="51" spans="1:13" ht="23.25" customHeight="1">
      <c r="A51" s="63">
        <v>27</v>
      </c>
      <c r="B51" s="63" t="s">
        <v>392</v>
      </c>
      <c r="C51" s="62" t="s">
        <v>621</v>
      </c>
      <c r="D51" s="65">
        <v>7276</v>
      </c>
      <c r="E51" s="65">
        <v>13047</v>
      </c>
      <c r="F51" s="98" t="s">
        <v>621</v>
      </c>
      <c r="G51" s="65">
        <v>15335</v>
      </c>
      <c r="H51" s="98" t="s">
        <v>621</v>
      </c>
      <c r="I51" s="98" t="s">
        <v>621</v>
      </c>
      <c r="J51" s="65">
        <v>1497</v>
      </c>
      <c r="K51" s="65">
        <v>13</v>
      </c>
      <c r="L51" s="98" t="s">
        <v>621</v>
      </c>
      <c r="M51" s="65">
        <v>37168</v>
      </c>
    </row>
    <row r="52" spans="1:13" ht="23.25" customHeight="1">
      <c r="A52" s="69" t="s">
        <v>282</v>
      </c>
      <c r="B52" s="63" t="s">
        <v>380</v>
      </c>
      <c r="C52" s="62" t="s">
        <v>621</v>
      </c>
      <c r="D52" s="65">
        <v>9984</v>
      </c>
      <c r="E52" s="65">
        <v>18290</v>
      </c>
      <c r="F52" s="98" t="s">
        <v>621</v>
      </c>
      <c r="G52" s="65">
        <v>18929</v>
      </c>
      <c r="H52" s="98" t="s">
        <v>621</v>
      </c>
      <c r="I52" s="65">
        <v>2611</v>
      </c>
      <c r="J52" s="65">
        <v>1497</v>
      </c>
      <c r="K52" s="65">
        <v>25</v>
      </c>
      <c r="L52" s="98" t="s">
        <v>621</v>
      </c>
      <c r="M52" s="65">
        <v>51336</v>
      </c>
    </row>
    <row r="53" spans="1:13" ht="23.25">
      <c r="A53" s="69" t="s">
        <v>283</v>
      </c>
      <c r="B53" s="63" t="s">
        <v>817</v>
      </c>
      <c r="C53" s="62" t="s">
        <v>621</v>
      </c>
      <c r="D53" s="65">
        <v>-2708</v>
      </c>
      <c r="E53" s="65">
        <v>-5243</v>
      </c>
      <c r="F53" s="98" t="s">
        <v>621</v>
      </c>
      <c r="G53" s="65">
        <v>-3594</v>
      </c>
      <c r="H53" s="98" t="s">
        <v>621</v>
      </c>
      <c r="I53" s="65">
        <v>-2611</v>
      </c>
      <c r="J53" s="98" t="s">
        <v>621</v>
      </c>
      <c r="K53" s="65">
        <v>-12</v>
      </c>
      <c r="L53" s="98" t="s">
        <v>621</v>
      </c>
      <c r="M53" s="65">
        <v>-14168</v>
      </c>
    </row>
    <row r="54" spans="1:13" ht="17.25" customHeight="1">
      <c r="A54" s="148"/>
      <c r="B54" s="233" t="s">
        <v>733</v>
      </c>
      <c r="C54" s="233"/>
      <c r="D54" s="233"/>
      <c r="E54" s="233"/>
      <c r="F54" s="233"/>
      <c r="G54" s="233"/>
      <c r="H54" s="233"/>
      <c r="I54" s="233"/>
      <c r="J54" s="233"/>
      <c r="K54" s="149"/>
      <c r="L54" s="149"/>
      <c r="M54" s="149"/>
    </row>
    <row r="55" spans="1:13" ht="29.25" customHeight="1">
      <c r="A55" s="148"/>
      <c r="B55" s="233" t="s">
        <v>736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3.5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</sheetData>
  <sheetProtection/>
  <mergeCells count="3">
    <mergeCell ref="B54:J54"/>
    <mergeCell ref="B55:J55"/>
    <mergeCell ref="K55:M5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22"/>
  <sheetViews>
    <sheetView zoomScalePageLayoutView="0" workbookViewId="0" topLeftCell="A9">
      <selection activeCell="E20" sqref="E20"/>
    </sheetView>
  </sheetViews>
  <sheetFormatPr defaultColWidth="9.00390625" defaultRowHeight="13.5"/>
  <cols>
    <col min="1" max="1" width="5.875" style="1" customWidth="1"/>
    <col min="2" max="2" width="42.625" style="1" customWidth="1"/>
    <col min="3" max="5" width="12.625" style="1" customWidth="1"/>
    <col min="6" max="16384" width="9.00390625" style="1" customWidth="1"/>
  </cols>
  <sheetData>
    <row r="2" s="11" customFormat="1" ht="13.5">
      <c r="A2" s="11" t="s">
        <v>700</v>
      </c>
    </row>
    <row r="3" s="11" customFormat="1" ht="13.5"/>
    <row r="4" spans="1:5" s="11" customFormat="1" ht="13.5">
      <c r="A4" s="234" t="s">
        <v>701</v>
      </c>
      <c r="B4" s="234"/>
      <c r="C4" s="234"/>
      <c r="D4" s="234"/>
      <c r="E4" s="234"/>
    </row>
    <row r="5" s="11" customFormat="1" ht="13.5"/>
    <row r="6" spans="1:5" s="12" customFormat="1" ht="13.5">
      <c r="A6" s="9" t="s">
        <v>399</v>
      </c>
      <c r="B6" s="9" t="s">
        <v>400</v>
      </c>
      <c r="C6" s="9" t="s">
        <v>379</v>
      </c>
      <c r="D6" s="43" t="s">
        <v>797</v>
      </c>
      <c r="E6" s="43" t="s">
        <v>657</v>
      </c>
    </row>
    <row r="7" spans="1:5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27">
      <c r="A8" s="8">
        <v>1</v>
      </c>
      <c r="B8" s="8" t="s">
        <v>0</v>
      </c>
      <c r="C8" s="8"/>
      <c r="D8" s="99">
        <v>0</v>
      </c>
      <c r="E8" s="99">
        <v>0</v>
      </c>
    </row>
    <row r="9" spans="1:5" ht="27">
      <c r="A9" s="8">
        <v>2</v>
      </c>
      <c r="B9" s="8" t="s">
        <v>1</v>
      </c>
      <c r="C9" s="8"/>
      <c r="D9" s="99">
        <v>0</v>
      </c>
      <c r="E9" s="99">
        <v>0</v>
      </c>
    </row>
    <row r="10" spans="1:5" ht="27">
      <c r="A10" s="8">
        <v>3</v>
      </c>
      <c r="B10" s="8" t="s">
        <v>2</v>
      </c>
      <c r="C10" s="8"/>
      <c r="D10" s="36">
        <v>2381</v>
      </c>
      <c r="E10" s="36">
        <v>490</v>
      </c>
    </row>
    <row r="11" spans="1:5" ht="13.5">
      <c r="A11" s="8">
        <v>4</v>
      </c>
      <c r="B11" s="8" t="s">
        <v>3</v>
      </c>
      <c r="C11" s="8"/>
      <c r="D11" s="99">
        <v>0</v>
      </c>
      <c r="E11" s="99">
        <v>0</v>
      </c>
    </row>
    <row r="12" spans="1:5" ht="40.5">
      <c r="A12" s="8">
        <v>5</v>
      </c>
      <c r="B12" s="8" t="s">
        <v>4</v>
      </c>
      <c r="C12" s="8"/>
      <c r="D12" s="99">
        <v>0</v>
      </c>
      <c r="E12" s="99">
        <v>0</v>
      </c>
    </row>
    <row r="13" spans="1:5" ht="27">
      <c r="A13" s="8">
        <v>6</v>
      </c>
      <c r="B13" s="8" t="s">
        <v>5</v>
      </c>
      <c r="C13" s="8"/>
      <c r="D13" s="99">
        <v>0</v>
      </c>
      <c r="E13" s="99">
        <v>0</v>
      </c>
    </row>
    <row r="14" spans="1:5" ht="27">
      <c r="A14" s="8">
        <v>7</v>
      </c>
      <c r="B14" s="8" t="s">
        <v>818</v>
      </c>
      <c r="C14" s="8"/>
      <c r="D14" s="36">
        <v>7346</v>
      </c>
      <c r="E14" s="99">
        <v>1003</v>
      </c>
    </row>
    <row r="15" spans="1:5" ht="27">
      <c r="A15" s="8">
        <v>8</v>
      </c>
      <c r="B15" s="8" t="s">
        <v>819</v>
      </c>
      <c r="C15" s="8"/>
      <c r="D15" s="36">
        <v>960</v>
      </c>
      <c r="E15" s="99">
        <v>621</v>
      </c>
    </row>
    <row r="16" spans="1:5" ht="13.5">
      <c r="A16" s="8">
        <v>9</v>
      </c>
      <c r="B16" s="8" t="s">
        <v>820</v>
      </c>
      <c r="C16" s="8"/>
      <c r="D16" s="36">
        <v>1049</v>
      </c>
      <c r="E16" s="99">
        <v>912</v>
      </c>
    </row>
    <row r="17" spans="1:5" ht="27">
      <c r="A17" s="8">
        <v>10</v>
      </c>
      <c r="B17" s="8" t="s">
        <v>6</v>
      </c>
      <c r="C17" s="8"/>
      <c r="D17" s="36">
        <v>1326</v>
      </c>
      <c r="E17" s="36">
        <v>16624</v>
      </c>
    </row>
    <row r="18" spans="1:5" ht="13.5">
      <c r="A18" s="8">
        <v>11</v>
      </c>
      <c r="B18" s="8" t="s">
        <v>703</v>
      </c>
      <c r="C18" s="8"/>
      <c r="D18" s="36">
        <v>403</v>
      </c>
      <c r="E18" s="99">
        <v>0</v>
      </c>
    </row>
    <row r="19" spans="1:5" ht="13.5">
      <c r="A19" s="8">
        <v>12</v>
      </c>
      <c r="B19" s="8" t="s">
        <v>7</v>
      </c>
      <c r="C19" s="8"/>
      <c r="D19" s="36">
        <v>-1935</v>
      </c>
      <c r="E19" s="36">
        <v>-1436</v>
      </c>
    </row>
    <row r="20" spans="1:6" ht="27">
      <c r="A20" s="8">
        <v>13</v>
      </c>
      <c r="B20" s="8" t="s">
        <v>8</v>
      </c>
      <c r="C20" s="8"/>
      <c r="D20" s="36">
        <f>SUM(D8:D19)</f>
        <v>11530</v>
      </c>
      <c r="E20" s="36">
        <v>18214</v>
      </c>
      <c r="F20" s="71" t="s">
        <v>617</v>
      </c>
    </row>
    <row r="21" spans="1:5" ht="13.5">
      <c r="A21" s="11"/>
      <c r="B21" s="11"/>
      <c r="C21" s="11"/>
      <c r="D21" s="11"/>
      <c r="E21" s="11"/>
    </row>
    <row r="22" ht="13.5">
      <c r="A22" s="124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J15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25390625" style="1" customWidth="1"/>
    <col min="4" max="4" width="12.625" style="1" customWidth="1"/>
    <col min="5" max="5" width="16.50390625" style="1" customWidth="1"/>
    <col min="6" max="6" width="14.00390625" style="1" customWidth="1"/>
    <col min="7" max="7" width="14.125" style="1" customWidth="1"/>
    <col min="8" max="9" width="10.125" style="1" customWidth="1"/>
    <col min="10" max="16384" width="9.00390625" style="1" customWidth="1"/>
  </cols>
  <sheetData>
    <row r="5" ht="13.5">
      <c r="A5" s="11" t="s">
        <v>821</v>
      </c>
    </row>
    <row r="7" spans="1:9" s="12" customFormat="1" ht="81">
      <c r="A7" s="9" t="s">
        <v>399</v>
      </c>
      <c r="B7" s="9" t="s">
        <v>531</v>
      </c>
      <c r="C7" s="9" t="s">
        <v>0</v>
      </c>
      <c r="D7" s="9" t="s">
        <v>9</v>
      </c>
      <c r="E7" s="9" t="s">
        <v>2</v>
      </c>
      <c r="F7" s="9" t="s">
        <v>10</v>
      </c>
      <c r="G7" s="9" t="s">
        <v>6</v>
      </c>
      <c r="H7" s="9" t="s">
        <v>561</v>
      </c>
      <c r="I7" s="9" t="s">
        <v>292</v>
      </c>
    </row>
    <row r="8" spans="1:9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3.5">
      <c r="A9" s="53">
        <v>1</v>
      </c>
      <c r="B9" s="8" t="s">
        <v>548</v>
      </c>
      <c r="C9" s="123">
        <v>0</v>
      </c>
      <c r="D9" s="123">
        <v>0</v>
      </c>
      <c r="E9" s="123">
        <v>0</v>
      </c>
      <c r="F9" s="123">
        <v>0</v>
      </c>
      <c r="G9" s="122">
        <v>-13</v>
      </c>
      <c r="H9" s="122">
        <v>-1423</v>
      </c>
      <c r="I9" s="122">
        <v>-1435.81175</v>
      </c>
    </row>
    <row r="10" spans="1:9" ht="27">
      <c r="A10" s="53">
        <v>2</v>
      </c>
      <c r="B10" s="8" t="s">
        <v>661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2">
        <v>-499</v>
      </c>
      <c r="I10" s="122">
        <v>-499</v>
      </c>
    </row>
    <row r="11" spans="1:9" ht="13.5">
      <c r="A11" s="53">
        <v>3</v>
      </c>
      <c r="B11" s="8" t="s">
        <v>534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</row>
    <row r="12" spans="1:9" ht="13.5">
      <c r="A12" s="53">
        <v>4</v>
      </c>
      <c r="B12" s="8" t="s">
        <v>535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</row>
    <row r="13" spans="1:9" ht="13.5">
      <c r="A13" s="53">
        <v>5</v>
      </c>
      <c r="B13" s="8" t="s">
        <v>536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</row>
    <row r="14" spans="1:9" ht="13.5">
      <c r="A14" s="19">
        <v>6</v>
      </c>
      <c r="B14" s="8" t="s">
        <v>660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</row>
    <row r="15" spans="1:10" ht="27">
      <c r="A15" s="19">
        <v>7</v>
      </c>
      <c r="B15" s="8" t="s">
        <v>550</v>
      </c>
      <c r="C15" s="123">
        <v>0</v>
      </c>
      <c r="D15" s="123">
        <v>0</v>
      </c>
      <c r="E15" s="123">
        <v>0</v>
      </c>
      <c r="F15" s="123">
        <v>0</v>
      </c>
      <c r="G15" s="122">
        <v>-13.26039</v>
      </c>
      <c r="H15" s="122">
        <v>-1922</v>
      </c>
      <c r="I15" s="122">
        <v>-1935</v>
      </c>
      <c r="J15" s="182" t="s">
        <v>617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I15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50390625" style="1" customWidth="1"/>
    <col min="4" max="4" width="12.625" style="1" customWidth="1"/>
    <col min="5" max="5" width="18.50390625" style="1" customWidth="1"/>
    <col min="6" max="6" width="12.625" style="1" customWidth="1"/>
    <col min="7" max="7" width="15.375" style="1" customWidth="1"/>
    <col min="8" max="8" width="10.625" style="1" customWidth="1"/>
    <col min="9" max="9" width="11.625" style="1" customWidth="1"/>
    <col min="10" max="16384" width="9.00390625" style="1" customWidth="1"/>
  </cols>
  <sheetData>
    <row r="5" ht="13.5">
      <c r="A5" s="11" t="s">
        <v>822</v>
      </c>
    </row>
    <row r="7" spans="1:9" s="12" customFormat="1" ht="81">
      <c r="A7" s="9" t="s">
        <v>399</v>
      </c>
      <c r="B7" s="9" t="s">
        <v>531</v>
      </c>
      <c r="C7" s="9" t="s">
        <v>0</v>
      </c>
      <c r="D7" s="9" t="s">
        <v>9</v>
      </c>
      <c r="E7" s="9" t="s">
        <v>2</v>
      </c>
      <c r="F7" s="9" t="s">
        <v>662</v>
      </c>
      <c r="G7" s="9" t="s">
        <v>6</v>
      </c>
      <c r="H7" s="9" t="s">
        <v>561</v>
      </c>
      <c r="I7" s="9" t="s">
        <v>292</v>
      </c>
    </row>
    <row r="8" spans="1:9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3.25" customHeight="1">
      <c r="A9" s="19">
        <v>1</v>
      </c>
      <c r="B9" s="8" t="s">
        <v>548</v>
      </c>
      <c r="C9" s="99">
        <v>0</v>
      </c>
      <c r="D9" s="99">
        <v>0</v>
      </c>
      <c r="E9" s="99">
        <v>0</v>
      </c>
      <c r="F9" s="99">
        <v>0</v>
      </c>
      <c r="G9" s="122">
        <v>-4589</v>
      </c>
      <c r="H9" s="122">
        <v>-862</v>
      </c>
      <c r="I9" s="122">
        <f>G9+H9</f>
        <v>-5451</v>
      </c>
    </row>
    <row r="10" spans="1:9" ht="27">
      <c r="A10" s="19">
        <v>2</v>
      </c>
      <c r="B10" s="8" t="s">
        <v>661</v>
      </c>
      <c r="C10" s="99">
        <v>0</v>
      </c>
      <c r="D10" s="99">
        <v>0</v>
      </c>
      <c r="E10" s="99">
        <v>0</v>
      </c>
      <c r="F10" s="99">
        <v>0</v>
      </c>
      <c r="G10" s="122">
        <v>4100</v>
      </c>
      <c r="H10" s="122">
        <v>-586</v>
      </c>
      <c r="I10" s="122">
        <f>G10+H10</f>
        <v>3514</v>
      </c>
    </row>
    <row r="11" spans="1:9" ht="17.25" customHeight="1">
      <c r="A11" s="19">
        <v>3</v>
      </c>
      <c r="B11" s="8" t="s">
        <v>534</v>
      </c>
      <c r="C11" s="99">
        <v>0</v>
      </c>
      <c r="D11" s="99">
        <v>0</v>
      </c>
      <c r="E11" s="99">
        <v>0</v>
      </c>
      <c r="F11" s="99">
        <v>0</v>
      </c>
      <c r="G11" s="123">
        <v>0</v>
      </c>
      <c r="H11" s="122">
        <v>25.98844</v>
      </c>
      <c r="I11" s="122">
        <f>G11+H11</f>
        <v>25.98844</v>
      </c>
    </row>
    <row r="12" spans="1:9" ht="17.25" customHeight="1">
      <c r="A12" s="19">
        <v>4</v>
      </c>
      <c r="B12" s="8" t="s">
        <v>535</v>
      </c>
      <c r="C12" s="99">
        <v>0</v>
      </c>
      <c r="D12" s="99">
        <v>0</v>
      </c>
      <c r="E12" s="99">
        <v>0</v>
      </c>
      <c r="F12" s="99">
        <v>0</v>
      </c>
      <c r="G12" s="123">
        <v>0</v>
      </c>
      <c r="H12" s="123">
        <v>0</v>
      </c>
      <c r="I12" s="123">
        <v>0</v>
      </c>
    </row>
    <row r="13" spans="1:9" ht="19.5" customHeight="1">
      <c r="A13" s="19">
        <v>5</v>
      </c>
      <c r="B13" s="8" t="s">
        <v>536</v>
      </c>
      <c r="C13" s="99">
        <v>0</v>
      </c>
      <c r="D13" s="99">
        <v>0</v>
      </c>
      <c r="E13" s="99">
        <v>0</v>
      </c>
      <c r="F13" s="99">
        <v>0</v>
      </c>
      <c r="G13" s="123">
        <v>0</v>
      </c>
      <c r="H13" s="123">
        <v>0</v>
      </c>
      <c r="I13" s="123">
        <v>0</v>
      </c>
    </row>
    <row r="14" spans="1:9" ht="13.5">
      <c r="A14" s="19">
        <v>6</v>
      </c>
      <c r="B14" s="8" t="s">
        <v>660</v>
      </c>
      <c r="C14" s="99"/>
      <c r="D14" s="99">
        <v>0</v>
      </c>
      <c r="E14" s="99"/>
      <c r="F14" s="99"/>
      <c r="G14" s="123">
        <v>476</v>
      </c>
      <c r="H14" s="122">
        <v>-1</v>
      </c>
      <c r="I14" s="122">
        <f>G14+H14</f>
        <v>475</v>
      </c>
    </row>
    <row r="15" spans="1:9" ht="27">
      <c r="A15" s="19">
        <v>7</v>
      </c>
      <c r="B15" s="8" t="s">
        <v>550</v>
      </c>
      <c r="C15" s="99">
        <v>0</v>
      </c>
      <c r="D15" s="99">
        <v>0</v>
      </c>
      <c r="E15" s="99">
        <v>0</v>
      </c>
      <c r="F15" s="99">
        <v>0</v>
      </c>
      <c r="G15" s="122">
        <v>-13</v>
      </c>
      <c r="H15" s="122">
        <v>-1423</v>
      </c>
      <c r="I15" s="122">
        <f>G15+H15</f>
        <v>-1436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2" customWidth="1"/>
    <col min="2" max="2" width="45.50390625" style="1" customWidth="1"/>
    <col min="3" max="3" width="15.875" style="1" customWidth="1"/>
    <col min="4" max="4" width="12.625" style="1" customWidth="1"/>
    <col min="5" max="5" width="17.125" style="1" customWidth="1"/>
    <col min="6" max="6" width="12.625" style="1" customWidth="1"/>
    <col min="7" max="7" width="15.375" style="1" customWidth="1"/>
    <col min="8" max="8" width="12.125" style="1" customWidth="1"/>
    <col min="9" max="9" width="11.125" style="1" customWidth="1"/>
    <col min="10" max="16384" width="9.00390625" style="1" customWidth="1"/>
  </cols>
  <sheetData>
    <row r="5" spans="1:6" ht="13.5">
      <c r="A5" s="235" t="s">
        <v>823</v>
      </c>
      <c r="B5" s="235"/>
      <c r="C5" s="235"/>
      <c r="D5" s="235"/>
      <c r="E5" s="235"/>
      <c r="F5" s="235"/>
    </row>
    <row r="7" spans="1:9" s="12" customFormat="1" ht="89.25" customHeight="1">
      <c r="A7" s="18" t="s">
        <v>399</v>
      </c>
      <c r="B7" s="9" t="s">
        <v>400</v>
      </c>
      <c r="C7" s="9" t="s">
        <v>0</v>
      </c>
      <c r="D7" s="9" t="s">
        <v>818</v>
      </c>
      <c r="E7" s="9" t="s">
        <v>2</v>
      </c>
      <c r="F7" s="9" t="s">
        <v>10</v>
      </c>
      <c r="G7" s="9" t="s">
        <v>6</v>
      </c>
      <c r="H7" s="9" t="s">
        <v>561</v>
      </c>
      <c r="I7" s="9" t="s">
        <v>292</v>
      </c>
    </row>
    <row r="8" spans="1:9" s="5" customFormat="1" ht="13.5">
      <c r="A8" s="1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3.5">
      <c r="A9" s="10">
        <v>1</v>
      </c>
      <c r="B9" s="8" t="s">
        <v>11</v>
      </c>
      <c r="C9" s="99">
        <v>0</v>
      </c>
      <c r="D9" s="99">
        <v>7346</v>
      </c>
      <c r="E9" s="55">
        <v>2381</v>
      </c>
      <c r="F9" s="99">
        <v>0</v>
      </c>
      <c r="G9" s="55">
        <v>1326</v>
      </c>
      <c r="H9" s="55">
        <v>434</v>
      </c>
      <c r="I9" s="55">
        <v>11487</v>
      </c>
    </row>
    <row r="10" spans="1:9" ht="27">
      <c r="A10" s="10" t="s">
        <v>203</v>
      </c>
      <c r="B10" s="8" t="s">
        <v>12</v>
      </c>
      <c r="C10" s="99">
        <v>0</v>
      </c>
      <c r="D10" s="99">
        <v>7346</v>
      </c>
      <c r="E10" s="99">
        <v>0</v>
      </c>
      <c r="F10" s="99">
        <v>0</v>
      </c>
      <c r="G10" s="55">
        <v>1326</v>
      </c>
      <c r="H10" s="55">
        <v>145</v>
      </c>
      <c r="I10" s="55">
        <v>8817</v>
      </c>
    </row>
    <row r="11" spans="1:9" ht="13.5">
      <c r="A11" s="10" t="s">
        <v>204</v>
      </c>
      <c r="B11" s="8" t="s">
        <v>13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</row>
    <row r="12" spans="1:9" ht="13.5">
      <c r="A12" s="10" t="s">
        <v>304</v>
      </c>
      <c r="B12" s="8" t="s">
        <v>14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</row>
    <row r="13" spans="1:9" ht="13.5">
      <c r="A13" s="10" t="s">
        <v>305</v>
      </c>
      <c r="B13" s="8" t="s">
        <v>15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55">
        <v>245</v>
      </c>
      <c r="I13" s="55">
        <v>245</v>
      </c>
    </row>
    <row r="14" spans="1:9" ht="13.5">
      <c r="A14" s="10" t="s">
        <v>306</v>
      </c>
      <c r="B14" s="8" t="s">
        <v>702</v>
      </c>
      <c r="C14" s="99">
        <v>0</v>
      </c>
      <c r="D14" s="99">
        <v>0</v>
      </c>
      <c r="E14" s="55">
        <v>2381</v>
      </c>
      <c r="F14" s="99">
        <v>0</v>
      </c>
      <c r="G14" s="99">
        <v>0</v>
      </c>
      <c r="H14" s="55">
        <v>44</v>
      </c>
      <c r="I14" s="55">
        <v>2425</v>
      </c>
    </row>
    <row r="15" spans="1:9" ht="27">
      <c r="A15" s="10">
        <v>2</v>
      </c>
      <c r="B15" s="8" t="s">
        <v>16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</row>
    <row r="16" spans="1:9" ht="27">
      <c r="A16" s="10">
        <v>3</v>
      </c>
      <c r="B16" s="8" t="s">
        <v>871</v>
      </c>
      <c r="C16" s="99">
        <v>0</v>
      </c>
      <c r="D16" s="99">
        <v>7346</v>
      </c>
      <c r="E16" s="99">
        <v>2381</v>
      </c>
      <c r="F16" s="99">
        <v>0</v>
      </c>
      <c r="G16" s="99">
        <v>1326</v>
      </c>
      <c r="H16" s="99">
        <v>434</v>
      </c>
      <c r="I16" s="99">
        <v>11487</v>
      </c>
    </row>
    <row r="17" spans="1:9" ht="13.5">
      <c r="A17" s="10">
        <v>4</v>
      </c>
      <c r="B17" s="8" t="s">
        <v>17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</row>
    <row r="18" spans="1:9" ht="13.5">
      <c r="A18" s="10" t="s">
        <v>176</v>
      </c>
      <c r="B18" s="8" t="s">
        <v>307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</row>
    <row r="19" spans="1:9" ht="13.5">
      <c r="A19" s="10" t="s">
        <v>177</v>
      </c>
      <c r="B19" s="8" t="s">
        <v>308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</row>
    <row r="20" spans="1:9" ht="13.5">
      <c r="A20" s="10" t="s">
        <v>505</v>
      </c>
      <c r="B20" s="8" t="s">
        <v>309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</row>
    <row r="21" spans="1:9" ht="27">
      <c r="A21" s="10" t="s">
        <v>506</v>
      </c>
      <c r="B21" s="8" t="s">
        <v>310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</row>
    <row r="22" spans="1:9" ht="27">
      <c r="A22" s="10" t="s">
        <v>507</v>
      </c>
      <c r="B22" s="8" t="s">
        <v>311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</row>
    <row r="23" spans="1:9" ht="27">
      <c r="A23" s="10">
        <v>5</v>
      </c>
      <c r="B23" s="8" t="s">
        <v>18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55">
        <v>1978</v>
      </c>
      <c r="I23" s="55">
        <v>1978</v>
      </c>
    </row>
    <row r="24" spans="1:9" ht="13.5">
      <c r="A24" s="10" t="s">
        <v>178</v>
      </c>
      <c r="B24" s="8" t="s">
        <v>307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</row>
    <row r="25" spans="1:9" ht="13.5">
      <c r="A25" s="10" t="s">
        <v>179</v>
      </c>
      <c r="B25" s="8" t="s">
        <v>308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</row>
    <row r="26" spans="1:9" ht="13.5">
      <c r="A26" s="10" t="s">
        <v>354</v>
      </c>
      <c r="B26" s="8" t="s">
        <v>309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55">
        <v>16</v>
      </c>
      <c r="I26" s="55">
        <v>16</v>
      </c>
    </row>
    <row r="27" spans="1:9" ht="27">
      <c r="A27" s="10" t="s">
        <v>355</v>
      </c>
      <c r="B27" s="8" t="s">
        <v>310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55">
        <v>85</v>
      </c>
      <c r="I27" s="55">
        <v>85</v>
      </c>
    </row>
    <row r="28" spans="1:9" ht="27">
      <c r="A28" s="10" t="s">
        <v>356</v>
      </c>
      <c r="B28" s="8" t="s">
        <v>311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55">
        <v>1877</v>
      </c>
      <c r="I28" s="55">
        <v>1877</v>
      </c>
    </row>
    <row r="29" spans="1:9" ht="13.5">
      <c r="A29" s="10">
        <v>6</v>
      </c>
      <c r="B29" s="8" t="s">
        <v>19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</row>
    <row r="30" spans="1:9" ht="13.5">
      <c r="A30" s="10">
        <v>7</v>
      </c>
      <c r="B30" s="8" t="s">
        <v>7</v>
      </c>
      <c r="C30" s="99">
        <v>0</v>
      </c>
      <c r="D30" s="99">
        <v>0</v>
      </c>
      <c r="E30" s="99">
        <v>0</v>
      </c>
      <c r="F30" s="99">
        <v>0</v>
      </c>
      <c r="G30" s="55">
        <v>-13</v>
      </c>
      <c r="H30" s="55">
        <v>-1922</v>
      </c>
      <c r="I30" s="55">
        <v>-1935</v>
      </c>
    </row>
    <row r="31" spans="1:9" ht="27">
      <c r="A31" s="10">
        <v>8</v>
      </c>
      <c r="B31" s="8" t="s">
        <v>20</v>
      </c>
      <c r="C31" s="99">
        <v>0</v>
      </c>
      <c r="D31" s="55">
        <v>7346</v>
      </c>
      <c r="E31" s="55">
        <v>2381</v>
      </c>
      <c r="F31" s="99">
        <v>0</v>
      </c>
      <c r="G31" s="55">
        <v>1313</v>
      </c>
      <c r="H31" s="55">
        <v>490</v>
      </c>
      <c r="I31" s="55">
        <v>11530</v>
      </c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I31"/>
  <sheetViews>
    <sheetView zoomScalePageLayoutView="0" workbookViewId="0" topLeftCell="A4">
      <selection activeCell="A5" sqref="A5:F5"/>
    </sheetView>
  </sheetViews>
  <sheetFormatPr defaultColWidth="9.00390625" defaultRowHeight="13.5"/>
  <cols>
    <col min="1" max="1" width="5.875" style="2" customWidth="1"/>
    <col min="2" max="2" width="48.25390625" style="1" customWidth="1"/>
    <col min="3" max="3" width="16.25390625" style="1" customWidth="1"/>
    <col min="4" max="4" width="12.625" style="1" customWidth="1"/>
    <col min="5" max="5" width="15.375" style="1" customWidth="1"/>
    <col min="6" max="6" width="12.625" style="1" customWidth="1"/>
    <col min="7" max="7" width="13.75390625" style="1" customWidth="1"/>
    <col min="8" max="8" width="10.75390625" style="1" customWidth="1"/>
    <col min="9" max="9" width="11.25390625" style="1" customWidth="1"/>
    <col min="10" max="16384" width="9.00390625" style="1" customWidth="1"/>
  </cols>
  <sheetData>
    <row r="5" spans="1:6" ht="13.5">
      <c r="A5" s="235" t="s">
        <v>824</v>
      </c>
      <c r="B5" s="235"/>
      <c r="C5" s="235"/>
      <c r="D5" s="235"/>
      <c r="E5" s="235"/>
      <c r="F5" s="235"/>
    </row>
    <row r="7" spans="1:9" s="12" customFormat="1" ht="67.5">
      <c r="A7" s="100" t="s">
        <v>399</v>
      </c>
      <c r="B7" s="61" t="s">
        <v>400</v>
      </c>
      <c r="C7" s="61" t="s">
        <v>0</v>
      </c>
      <c r="D7" s="61" t="s">
        <v>9</v>
      </c>
      <c r="E7" s="61" t="s">
        <v>2</v>
      </c>
      <c r="F7" s="61" t="s">
        <v>10</v>
      </c>
      <c r="G7" s="61" t="s">
        <v>6</v>
      </c>
      <c r="H7" s="61" t="s">
        <v>561</v>
      </c>
      <c r="I7" s="61" t="s">
        <v>292</v>
      </c>
    </row>
    <row r="8" spans="1:9" s="5" customFormat="1" ht="13.5">
      <c r="A8" s="13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3.5">
      <c r="A9" s="20">
        <v>1</v>
      </c>
      <c r="B9" s="8" t="s">
        <v>11</v>
      </c>
      <c r="C9" s="99">
        <v>0</v>
      </c>
      <c r="D9" s="99">
        <v>0</v>
      </c>
      <c r="E9" s="8">
        <v>490</v>
      </c>
      <c r="F9" s="99">
        <v>0</v>
      </c>
      <c r="G9" s="8">
        <v>16624</v>
      </c>
      <c r="H9" s="8">
        <v>1100</v>
      </c>
      <c r="I9" s="8">
        <v>18214</v>
      </c>
    </row>
    <row r="10" spans="1:9" ht="27">
      <c r="A10" s="20" t="s">
        <v>203</v>
      </c>
      <c r="B10" s="8" t="s">
        <v>12</v>
      </c>
      <c r="C10" s="99">
        <v>0</v>
      </c>
      <c r="D10" s="99">
        <v>0</v>
      </c>
      <c r="E10" s="99">
        <v>0</v>
      </c>
      <c r="F10" s="99">
        <v>0</v>
      </c>
      <c r="G10" s="8">
        <v>1322</v>
      </c>
      <c r="H10" s="8">
        <v>1003</v>
      </c>
      <c r="I10" s="8">
        <v>2325</v>
      </c>
    </row>
    <row r="11" spans="1:9" ht="13.5">
      <c r="A11" s="20" t="s">
        <v>204</v>
      </c>
      <c r="B11" s="8" t="s">
        <v>13</v>
      </c>
      <c r="C11" s="99">
        <v>0</v>
      </c>
      <c r="D11" s="99">
        <v>0</v>
      </c>
      <c r="E11" s="99">
        <v>0</v>
      </c>
      <c r="F11" s="99">
        <v>0</v>
      </c>
      <c r="G11" s="8">
        <v>15302</v>
      </c>
      <c r="H11" s="99">
        <v>0</v>
      </c>
      <c r="I11" s="8">
        <v>15302</v>
      </c>
    </row>
    <row r="12" spans="1:9" ht="13.5">
      <c r="A12" s="20" t="s">
        <v>304</v>
      </c>
      <c r="B12" s="8" t="s">
        <v>14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</row>
    <row r="13" spans="1:9" ht="13.5">
      <c r="A13" s="20" t="s">
        <v>305</v>
      </c>
      <c r="B13" s="8" t="s">
        <v>15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</row>
    <row r="14" spans="1:9" ht="13.5">
      <c r="A14" s="10" t="s">
        <v>306</v>
      </c>
      <c r="B14" s="8" t="s">
        <v>702</v>
      </c>
      <c r="C14" s="99">
        <v>0</v>
      </c>
      <c r="D14" s="99">
        <v>0</v>
      </c>
      <c r="E14" s="8">
        <v>490</v>
      </c>
      <c r="F14" s="99">
        <v>0</v>
      </c>
      <c r="G14" s="99">
        <v>0</v>
      </c>
      <c r="H14" s="8">
        <v>97</v>
      </c>
      <c r="I14" s="8">
        <v>587</v>
      </c>
    </row>
    <row r="15" spans="1:9" ht="27">
      <c r="A15" s="20">
        <v>2</v>
      </c>
      <c r="B15" s="8" t="s">
        <v>16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</row>
    <row r="16" spans="1:9" ht="27">
      <c r="A16" s="20">
        <v>3</v>
      </c>
      <c r="B16" s="8" t="s">
        <v>871</v>
      </c>
      <c r="C16" s="99">
        <v>0</v>
      </c>
      <c r="D16" s="99">
        <v>0</v>
      </c>
      <c r="E16" s="8">
        <v>490</v>
      </c>
      <c r="F16" s="99">
        <v>0</v>
      </c>
      <c r="G16" s="8">
        <v>16624</v>
      </c>
      <c r="H16" s="8">
        <v>1100</v>
      </c>
      <c r="I16" s="8">
        <v>18214</v>
      </c>
    </row>
    <row r="17" spans="1:9" ht="13.5">
      <c r="A17" s="20">
        <v>4</v>
      </c>
      <c r="B17" s="8" t="s">
        <v>17</v>
      </c>
      <c r="C17" s="99">
        <v>0</v>
      </c>
      <c r="D17" s="99">
        <v>0</v>
      </c>
      <c r="E17" s="215">
        <v>0</v>
      </c>
      <c r="F17" s="99">
        <v>0</v>
      </c>
      <c r="G17" s="99">
        <v>0</v>
      </c>
      <c r="H17" s="99">
        <v>0</v>
      </c>
      <c r="I17" s="99">
        <v>0</v>
      </c>
    </row>
    <row r="18" spans="1:9" ht="13.5">
      <c r="A18" s="20" t="s">
        <v>176</v>
      </c>
      <c r="B18" s="8" t="s">
        <v>307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</row>
    <row r="19" spans="1:9" ht="13.5">
      <c r="A19" s="20" t="s">
        <v>177</v>
      </c>
      <c r="B19" s="8" t="s">
        <v>308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</row>
    <row r="20" spans="1:9" ht="13.5">
      <c r="A20" s="20" t="s">
        <v>505</v>
      </c>
      <c r="B20" s="8" t="s">
        <v>309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</row>
    <row r="21" spans="1:9" ht="13.5">
      <c r="A21" s="20" t="s">
        <v>506</v>
      </c>
      <c r="B21" s="8" t="s">
        <v>310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</row>
    <row r="22" spans="1:9" ht="13.5">
      <c r="A22" s="20" t="s">
        <v>507</v>
      </c>
      <c r="B22" s="8" t="s">
        <v>311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</row>
    <row r="23" spans="1:9" ht="27">
      <c r="A23" s="20">
        <v>5</v>
      </c>
      <c r="B23" s="8" t="s">
        <v>18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8">
        <v>1436</v>
      </c>
      <c r="I23" s="8">
        <v>1436</v>
      </c>
    </row>
    <row r="24" spans="1:9" ht="13.5">
      <c r="A24" s="20" t="s">
        <v>178</v>
      </c>
      <c r="B24" s="8" t="s">
        <v>307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</row>
    <row r="25" spans="1:9" ht="13.5">
      <c r="A25" s="20" t="s">
        <v>179</v>
      </c>
      <c r="B25" s="8" t="s">
        <v>308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8">
        <v>1</v>
      </c>
      <c r="I25" s="8">
        <v>1</v>
      </c>
    </row>
    <row r="26" spans="1:9" ht="13.5">
      <c r="A26" s="20" t="s">
        <v>354</v>
      </c>
      <c r="B26" s="8" t="s">
        <v>309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8">
        <v>4</v>
      </c>
      <c r="I26" s="8">
        <v>4</v>
      </c>
    </row>
    <row r="27" spans="1:9" ht="13.5">
      <c r="A27" s="20" t="s">
        <v>355</v>
      </c>
      <c r="B27" s="8" t="s">
        <v>310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8">
        <v>18</v>
      </c>
      <c r="I27" s="8">
        <v>18</v>
      </c>
    </row>
    <row r="28" spans="1:9" ht="13.5">
      <c r="A28" s="20" t="s">
        <v>356</v>
      </c>
      <c r="B28" s="8" t="s">
        <v>311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8">
        <v>1413</v>
      </c>
      <c r="I28" s="8">
        <v>1413</v>
      </c>
    </row>
    <row r="29" spans="1:9" ht="13.5">
      <c r="A29" s="20">
        <v>6</v>
      </c>
      <c r="B29" s="8" t="s">
        <v>19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</row>
    <row r="30" spans="1:9" ht="13.5">
      <c r="A30" s="20">
        <v>7</v>
      </c>
      <c r="B30" s="8" t="s">
        <v>7</v>
      </c>
      <c r="C30" s="99">
        <v>0</v>
      </c>
      <c r="D30" s="99">
        <v>0</v>
      </c>
      <c r="E30" s="99">
        <v>0</v>
      </c>
      <c r="F30" s="99">
        <v>0</v>
      </c>
      <c r="G30" s="55">
        <v>-13</v>
      </c>
      <c r="H30" s="55">
        <v>-1423</v>
      </c>
      <c r="I30" s="55">
        <v>-1436</v>
      </c>
    </row>
    <row r="31" spans="1:9" ht="27">
      <c r="A31" s="20">
        <v>8</v>
      </c>
      <c r="B31" s="8" t="s">
        <v>20</v>
      </c>
      <c r="C31" s="99">
        <v>0</v>
      </c>
      <c r="D31" s="99">
        <v>0</v>
      </c>
      <c r="E31" s="8">
        <v>980</v>
      </c>
      <c r="F31" s="99">
        <v>0</v>
      </c>
      <c r="G31" s="8">
        <v>33235</v>
      </c>
      <c r="H31" s="8">
        <v>2213</v>
      </c>
      <c r="I31" s="8">
        <v>36428</v>
      </c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3:E13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5.875" style="1" customWidth="1"/>
    <col min="2" max="2" width="40.625" style="1" customWidth="1"/>
    <col min="3" max="3" width="12.75390625" style="1" customWidth="1"/>
    <col min="4" max="4" width="14.00390625" style="1" customWidth="1"/>
    <col min="5" max="5" width="12.625" style="1" customWidth="1"/>
    <col min="6" max="16384" width="9.00390625" style="1" customWidth="1"/>
  </cols>
  <sheetData>
    <row r="1" ht="18" customHeight="1"/>
    <row r="3" ht="13.5">
      <c r="A3" s="11" t="s">
        <v>708</v>
      </c>
    </row>
    <row r="5" spans="1:5" s="12" customFormat="1" ht="13.5">
      <c r="A5" s="9" t="s">
        <v>399</v>
      </c>
      <c r="B5" s="9" t="s">
        <v>400</v>
      </c>
      <c r="C5" s="9" t="s">
        <v>209</v>
      </c>
      <c r="D5" s="43" t="s">
        <v>797</v>
      </c>
      <c r="E5" s="43" t="s">
        <v>657</v>
      </c>
    </row>
    <row r="6" spans="1:5" s="5" customFormat="1" ht="13.5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27">
      <c r="A7" s="53">
        <v>1</v>
      </c>
      <c r="B7" s="8" t="s">
        <v>21</v>
      </c>
      <c r="C7" s="8"/>
      <c r="D7" s="19">
        <v>164</v>
      </c>
      <c r="E7" s="19">
        <v>158</v>
      </c>
    </row>
    <row r="8" spans="1:5" ht="13.5">
      <c r="A8" s="53">
        <v>2</v>
      </c>
      <c r="B8" s="8" t="s">
        <v>22</v>
      </c>
      <c r="C8" s="8"/>
      <c r="D8" s="19">
        <v>641</v>
      </c>
      <c r="E8" s="19">
        <v>89</v>
      </c>
    </row>
    <row r="9" spans="1:5" ht="13.5">
      <c r="A9" s="53">
        <v>3</v>
      </c>
      <c r="B9" s="8" t="s">
        <v>23</v>
      </c>
      <c r="C9" s="8"/>
      <c r="D9" s="90">
        <v>0</v>
      </c>
      <c r="E9" s="90">
        <v>0</v>
      </c>
    </row>
    <row r="10" spans="1:5" ht="27">
      <c r="A10" s="53">
        <v>4</v>
      </c>
      <c r="B10" s="8" t="s">
        <v>24</v>
      </c>
      <c r="C10" s="8"/>
      <c r="D10" s="90">
        <v>0</v>
      </c>
      <c r="E10" s="90">
        <v>0</v>
      </c>
    </row>
    <row r="11" spans="1:5" ht="13.5">
      <c r="A11" s="53">
        <v>5</v>
      </c>
      <c r="B11" s="8" t="s">
        <v>374</v>
      </c>
      <c r="C11" s="8"/>
      <c r="D11" s="90">
        <v>0</v>
      </c>
      <c r="E11" s="90">
        <v>0</v>
      </c>
    </row>
    <row r="12" spans="1:5" ht="13.5">
      <c r="A12" s="53">
        <v>6</v>
      </c>
      <c r="B12" s="8" t="s">
        <v>25</v>
      </c>
      <c r="C12" s="8"/>
      <c r="D12" s="185">
        <v>-28</v>
      </c>
      <c r="E12" s="185">
        <v>-51</v>
      </c>
    </row>
    <row r="13" spans="1:5" ht="27">
      <c r="A13" s="53">
        <v>7</v>
      </c>
      <c r="B13" s="8" t="s">
        <v>26</v>
      </c>
      <c r="C13" s="8"/>
      <c r="D13" s="185">
        <f>SUM(D7:D12)</f>
        <v>777</v>
      </c>
      <c r="E13" s="185">
        <v>195.7563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5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5.875" style="2" customWidth="1"/>
    <col min="2" max="2" width="42.625" style="1" customWidth="1"/>
    <col min="3" max="3" width="10.375" style="1" customWidth="1"/>
    <col min="4" max="4" width="12.625" style="1" customWidth="1"/>
    <col min="5" max="5" width="9.875" style="1" bestFit="1" customWidth="1"/>
    <col min="6" max="16384" width="9.00390625" style="1" customWidth="1"/>
  </cols>
  <sheetData>
    <row r="2" s="11" customFormat="1" ht="13.5">
      <c r="A2" s="21" t="s">
        <v>709</v>
      </c>
    </row>
    <row r="3" s="11" customFormat="1" ht="13.5">
      <c r="A3" s="21"/>
    </row>
    <row r="4" spans="1:4" s="12" customFormat="1" ht="13.5">
      <c r="A4" s="18" t="s">
        <v>399</v>
      </c>
      <c r="B4" s="9" t="s">
        <v>400</v>
      </c>
      <c r="C4" s="43" t="s">
        <v>797</v>
      </c>
      <c r="D4" s="43" t="s">
        <v>657</v>
      </c>
    </row>
    <row r="5" spans="1:4" s="5" customFormat="1" ht="13.5">
      <c r="A5" s="18">
        <v>1</v>
      </c>
      <c r="B5" s="9">
        <v>2</v>
      </c>
      <c r="C5" s="9">
        <v>3</v>
      </c>
      <c r="D5" s="9">
        <v>4</v>
      </c>
    </row>
    <row r="6" spans="1:4" ht="27">
      <c r="A6" s="10">
        <v>1</v>
      </c>
      <c r="B6" s="8" t="s">
        <v>32</v>
      </c>
      <c r="C6" s="84">
        <v>175199</v>
      </c>
      <c r="D6" s="84">
        <v>976.43012</v>
      </c>
    </row>
    <row r="7" spans="1:4" ht="13.5">
      <c r="A7" s="10">
        <v>2</v>
      </c>
      <c r="B7" s="8" t="s">
        <v>33</v>
      </c>
      <c r="C7" s="90">
        <v>0</v>
      </c>
      <c r="D7" s="90">
        <v>0</v>
      </c>
    </row>
    <row r="8" spans="1:4" ht="13.5">
      <c r="A8" s="10" t="s">
        <v>205</v>
      </c>
      <c r="B8" s="8" t="s">
        <v>513</v>
      </c>
      <c r="C8" s="90">
        <v>0</v>
      </c>
      <c r="D8" s="90">
        <v>0</v>
      </c>
    </row>
    <row r="9" spans="1:4" ht="13.5">
      <c r="A9" s="10" t="s">
        <v>206</v>
      </c>
      <c r="B9" s="8" t="s">
        <v>514</v>
      </c>
      <c r="C9" s="90">
        <v>0</v>
      </c>
      <c r="D9" s="90">
        <v>0</v>
      </c>
    </row>
    <row r="10" spans="1:4" ht="27">
      <c r="A10" s="10">
        <v>3</v>
      </c>
      <c r="B10" s="8" t="s">
        <v>34</v>
      </c>
      <c r="C10" s="90">
        <v>0</v>
      </c>
      <c r="D10" s="90">
        <v>0</v>
      </c>
    </row>
    <row r="11" spans="1:4" ht="13.5">
      <c r="A11" s="10">
        <v>4</v>
      </c>
      <c r="B11" s="8" t="s">
        <v>35</v>
      </c>
      <c r="C11" s="84">
        <v>303684</v>
      </c>
      <c r="D11" s="84">
        <v>354337.47655</v>
      </c>
    </row>
    <row r="12" spans="1:4" ht="13.5">
      <c r="A12" s="10" t="s">
        <v>176</v>
      </c>
      <c r="B12" s="8" t="s">
        <v>513</v>
      </c>
      <c r="C12" s="90">
        <v>0</v>
      </c>
      <c r="D12" s="90">
        <v>0</v>
      </c>
    </row>
    <row r="13" spans="1:4" ht="13.5">
      <c r="A13" s="10" t="s">
        <v>177</v>
      </c>
      <c r="B13" s="8" t="s">
        <v>514</v>
      </c>
      <c r="C13" s="84">
        <v>303684</v>
      </c>
      <c r="D13" s="84">
        <v>354337.47655</v>
      </c>
    </row>
    <row r="14" spans="1:4" ht="13.5">
      <c r="A14" s="10">
        <v>5</v>
      </c>
      <c r="B14" s="8" t="s">
        <v>36</v>
      </c>
      <c r="C14" s="90">
        <v>0</v>
      </c>
      <c r="D14" s="90">
        <v>0</v>
      </c>
    </row>
    <row r="15" spans="1:5" ht="13.5">
      <c r="A15" s="10">
        <v>6</v>
      </c>
      <c r="B15" s="8" t="s">
        <v>37</v>
      </c>
      <c r="C15" s="84">
        <v>478883</v>
      </c>
      <c r="D15" s="84">
        <v>355313.90667</v>
      </c>
      <c r="E15" s="192" t="s">
        <v>617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8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0.375" style="1" customWidth="1"/>
    <col min="4" max="4" width="13.25390625" style="1" customWidth="1"/>
    <col min="5" max="16384" width="9.00390625" style="1" customWidth="1"/>
  </cols>
  <sheetData>
    <row r="2" s="11" customFormat="1" ht="13.5">
      <c r="A2" s="11" t="s">
        <v>710</v>
      </c>
    </row>
    <row r="3" s="11" customFormat="1" ht="13.5"/>
    <row r="4" s="11" customFormat="1" ht="13.5">
      <c r="A4" s="11" t="s">
        <v>711</v>
      </c>
    </row>
    <row r="6" spans="1:4" s="12" customFormat="1" ht="39.75" customHeight="1">
      <c r="A6" s="9" t="s">
        <v>399</v>
      </c>
      <c r="B6" s="9" t="s">
        <v>400</v>
      </c>
      <c r="C6" s="49" t="s">
        <v>797</v>
      </c>
      <c r="D6" s="49" t="s">
        <v>657</v>
      </c>
    </row>
    <row r="7" spans="1:4" s="5" customFormat="1" ht="13.5">
      <c r="A7" s="9">
        <v>1</v>
      </c>
      <c r="B7" s="9">
        <v>2</v>
      </c>
      <c r="C7" s="9">
        <v>3</v>
      </c>
      <c r="D7" s="9">
        <v>4</v>
      </c>
    </row>
    <row r="8" spans="1:4" ht="13.5">
      <c r="A8" s="57">
        <v>1</v>
      </c>
      <c r="B8" s="8" t="s">
        <v>38</v>
      </c>
      <c r="C8" s="84">
        <v>408</v>
      </c>
      <c r="D8" s="84">
        <v>77</v>
      </c>
    </row>
    <row r="9" spans="1:4" ht="13.5">
      <c r="A9" s="57" t="s">
        <v>203</v>
      </c>
      <c r="B9" s="8" t="s">
        <v>39</v>
      </c>
      <c r="C9" s="84">
        <v>408</v>
      </c>
      <c r="D9" s="84">
        <v>77</v>
      </c>
    </row>
    <row r="10" spans="1:4" ht="13.5">
      <c r="A10" s="57" t="s">
        <v>204</v>
      </c>
      <c r="B10" s="8" t="s">
        <v>40</v>
      </c>
      <c r="C10" s="90">
        <v>0</v>
      </c>
      <c r="D10" s="90">
        <v>0</v>
      </c>
    </row>
    <row r="11" spans="1:4" ht="13.5">
      <c r="A11" s="57">
        <v>2</v>
      </c>
      <c r="B11" s="8" t="s">
        <v>41</v>
      </c>
      <c r="C11" s="84">
        <v>128062</v>
      </c>
      <c r="D11" s="84">
        <v>36734</v>
      </c>
    </row>
    <row r="12" spans="1:4" ht="13.5">
      <c r="A12" s="57" t="s">
        <v>205</v>
      </c>
      <c r="B12" s="8" t="s">
        <v>39</v>
      </c>
      <c r="C12" s="84">
        <v>18217</v>
      </c>
      <c r="D12" s="84">
        <v>20872</v>
      </c>
    </row>
    <row r="13" spans="1:4" ht="13.5">
      <c r="A13" s="57" t="s">
        <v>206</v>
      </c>
      <c r="B13" s="8" t="s">
        <v>40</v>
      </c>
      <c r="C13" s="84">
        <v>109844</v>
      </c>
      <c r="D13" s="84">
        <v>15862</v>
      </c>
    </row>
    <row r="14" spans="1:4" ht="13.5">
      <c r="A14" s="57">
        <v>3</v>
      </c>
      <c r="B14" s="8" t="s">
        <v>42</v>
      </c>
      <c r="C14" s="84">
        <v>547300</v>
      </c>
      <c r="D14" s="84">
        <v>240650</v>
      </c>
    </row>
    <row r="15" spans="1:4" ht="13.5">
      <c r="A15" s="57" t="s">
        <v>517</v>
      </c>
      <c r="B15" s="8" t="s">
        <v>39</v>
      </c>
      <c r="C15" s="84">
        <v>37869</v>
      </c>
      <c r="D15" s="84">
        <v>17228</v>
      </c>
    </row>
    <row r="16" spans="1:4" ht="13.5">
      <c r="A16" s="57" t="s">
        <v>518</v>
      </c>
      <c r="B16" s="8" t="s">
        <v>40</v>
      </c>
      <c r="C16" s="84">
        <v>509432</v>
      </c>
      <c r="D16" s="84">
        <v>223422</v>
      </c>
    </row>
    <row r="17" spans="1:5" ht="13.5">
      <c r="A17" s="57">
        <v>4</v>
      </c>
      <c r="B17" s="8" t="s">
        <v>43</v>
      </c>
      <c r="C17" s="84">
        <f>C8+C11+C14</f>
        <v>675770</v>
      </c>
      <c r="D17" s="84">
        <f>D8+D11+D14</f>
        <v>277461</v>
      </c>
      <c r="E17" s="192" t="s">
        <v>617</v>
      </c>
    </row>
    <row r="18" ht="13.5">
      <c r="A1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79"/>
  <sheetViews>
    <sheetView zoomScalePageLayoutView="0" workbookViewId="0" topLeftCell="A1">
      <selection activeCell="E65" sqref="E65"/>
    </sheetView>
  </sheetViews>
  <sheetFormatPr defaultColWidth="9.00390625" defaultRowHeight="13.5"/>
  <cols>
    <col min="1" max="1" width="1.4921875" style="11" customWidth="1"/>
    <col min="2" max="2" width="6.125" style="39" customWidth="1"/>
    <col min="3" max="3" width="65.25390625" style="38" customWidth="1"/>
    <col min="4" max="4" width="10.375" style="12" customWidth="1"/>
    <col min="5" max="5" width="15.375" style="42" customWidth="1"/>
    <col min="6" max="6" width="13.25390625" style="42" customWidth="1"/>
    <col min="7" max="16384" width="9.00390625" style="11" customWidth="1"/>
  </cols>
  <sheetData>
    <row r="1" spans="3:5" ht="13.5">
      <c r="C1" s="216" t="s">
        <v>70</v>
      </c>
      <c r="D1" s="216"/>
      <c r="E1" s="216"/>
    </row>
    <row r="2" spans="3:5" ht="13.5">
      <c r="C2" s="216" t="s">
        <v>795</v>
      </c>
      <c r="D2" s="216"/>
      <c r="E2" s="216"/>
    </row>
    <row r="3" spans="3:5" ht="13.5">
      <c r="C3" s="216" t="s">
        <v>323</v>
      </c>
      <c r="D3" s="216"/>
      <c r="E3" s="216"/>
    </row>
    <row r="4" spans="3:5" ht="13.5">
      <c r="C4" s="216" t="s">
        <v>622</v>
      </c>
      <c r="D4" s="216"/>
      <c r="E4" s="216"/>
    </row>
    <row r="5" ht="13.5">
      <c r="F5" s="42" t="s">
        <v>321</v>
      </c>
    </row>
    <row r="6" spans="2:6" s="44" customFormat="1" ht="13.5">
      <c r="B6" s="19" t="s">
        <v>399</v>
      </c>
      <c r="C6" s="9" t="s">
        <v>400</v>
      </c>
      <c r="D6" s="9" t="s">
        <v>209</v>
      </c>
      <c r="E6" s="43" t="s">
        <v>797</v>
      </c>
      <c r="F6" s="43" t="s">
        <v>657</v>
      </c>
    </row>
    <row r="7" spans="2:6" ht="13.5">
      <c r="B7" s="45">
        <v>1</v>
      </c>
      <c r="C7" s="35">
        <v>2</v>
      </c>
      <c r="D7" s="35">
        <v>3</v>
      </c>
      <c r="E7" s="35">
        <v>4</v>
      </c>
      <c r="F7" s="35">
        <v>5</v>
      </c>
    </row>
    <row r="8" spans="2:6" ht="13.5">
      <c r="B8" s="45"/>
      <c r="C8" s="15" t="s">
        <v>210</v>
      </c>
      <c r="D8" s="35"/>
      <c r="E8" s="46"/>
      <c r="F8" s="46"/>
    </row>
    <row r="9" spans="2:6" ht="13.5">
      <c r="B9" s="45">
        <v>1</v>
      </c>
      <c r="C9" s="15" t="s">
        <v>324</v>
      </c>
      <c r="D9" s="35"/>
      <c r="E9" s="84">
        <v>96</v>
      </c>
      <c r="F9" s="84">
        <v>5415</v>
      </c>
    </row>
    <row r="10" spans="2:6" ht="27">
      <c r="B10" s="45"/>
      <c r="C10" s="15" t="s">
        <v>325</v>
      </c>
      <c r="D10" s="35"/>
      <c r="E10" s="46"/>
      <c r="F10" s="84"/>
    </row>
    <row r="11" spans="2:6" ht="13.5">
      <c r="B11" s="45">
        <v>2</v>
      </c>
      <c r="C11" s="15" t="s">
        <v>375</v>
      </c>
      <c r="D11" s="35">
        <v>8</v>
      </c>
      <c r="E11" s="84">
        <v>8954</v>
      </c>
      <c r="F11" s="84">
        <v>2650</v>
      </c>
    </row>
    <row r="12" spans="2:6" ht="13.5">
      <c r="B12" s="45">
        <v>3</v>
      </c>
      <c r="C12" s="15" t="s">
        <v>326</v>
      </c>
      <c r="D12" s="35" t="s">
        <v>792</v>
      </c>
      <c r="E12" s="84">
        <v>52367</v>
      </c>
      <c r="F12" s="84">
        <v>-1339</v>
      </c>
    </row>
    <row r="13" spans="2:6" ht="13.5">
      <c r="B13" s="45">
        <v>4</v>
      </c>
      <c r="C13" s="15" t="s">
        <v>327</v>
      </c>
      <c r="D13" s="35"/>
      <c r="E13" s="84">
        <v>-9655</v>
      </c>
      <c r="F13" s="84">
        <v>-13354</v>
      </c>
    </row>
    <row r="14" spans="2:6" ht="13.5">
      <c r="B14" s="45">
        <v>5</v>
      </c>
      <c r="C14" s="15" t="s">
        <v>328</v>
      </c>
      <c r="D14" s="35"/>
      <c r="E14" s="84">
        <v>5553</v>
      </c>
      <c r="F14" s="84">
        <v>-2594</v>
      </c>
    </row>
    <row r="15" spans="2:6" ht="13.5">
      <c r="B15" s="45">
        <v>6</v>
      </c>
      <c r="C15" s="15" t="s">
        <v>329</v>
      </c>
      <c r="D15" s="35"/>
      <c r="E15" s="84">
        <v>411</v>
      </c>
      <c r="F15" s="87">
        <v>0</v>
      </c>
    </row>
    <row r="16" spans="2:6" ht="13.5">
      <c r="B16" s="45">
        <v>7</v>
      </c>
      <c r="C16" s="15" t="s">
        <v>330</v>
      </c>
      <c r="D16" s="35"/>
      <c r="E16" s="84">
        <v>90</v>
      </c>
      <c r="F16" s="84">
        <v>-174</v>
      </c>
    </row>
    <row r="17" spans="2:6" ht="13.5">
      <c r="B17" s="45">
        <v>8</v>
      </c>
      <c r="C17" s="15" t="s">
        <v>331</v>
      </c>
      <c r="D17" s="35"/>
      <c r="E17" s="84">
        <v>115</v>
      </c>
      <c r="F17" s="84">
        <v>392</v>
      </c>
    </row>
    <row r="18" spans="2:6" ht="13.5">
      <c r="B18" s="45">
        <v>9</v>
      </c>
      <c r="C18" s="15" t="s">
        <v>332</v>
      </c>
      <c r="D18" s="35"/>
      <c r="E18" s="87">
        <v>0</v>
      </c>
      <c r="F18" s="87">
        <v>0</v>
      </c>
    </row>
    <row r="19" spans="2:6" ht="13.5">
      <c r="B19" s="45">
        <v>10</v>
      </c>
      <c r="C19" s="15" t="s">
        <v>333</v>
      </c>
      <c r="D19" s="35"/>
      <c r="E19" s="84">
        <v>-8492</v>
      </c>
      <c r="F19" s="84">
        <v>-1917</v>
      </c>
    </row>
    <row r="20" spans="2:6" ht="13.5">
      <c r="B20" s="45">
        <v>11</v>
      </c>
      <c r="C20" s="15" t="s">
        <v>334</v>
      </c>
      <c r="D20" s="35"/>
      <c r="E20" s="84">
        <v>1670</v>
      </c>
      <c r="F20" s="84">
        <v>233</v>
      </c>
    </row>
    <row r="21" spans="2:6" ht="27">
      <c r="B21" s="45">
        <v>12</v>
      </c>
      <c r="C21" s="15" t="s">
        <v>335</v>
      </c>
      <c r="D21" s="35"/>
      <c r="E21" s="84">
        <v>51109</v>
      </c>
      <c r="F21" s="84">
        <v>-10688</v>
      </c>
    </row>
    <row r="22" spans="2:6" ht="13.5">
      <c r="B22" s="45"/>
      <c r="C22" s="15" t="s">
        <v>211</v>
      </c>
      <c r="D22" s="35"/>
      <c r="E22" s="196"/>
      <c r="F22" s="46"/>
    </row>
    <row r="23" spans="2:6" ht="13.5">
      <c r="B23" s="45">
        <v>13</v>
      </c>
      <c r="C23" s="15" t="s">
        <v>212</v>
      </c>
      <c r="D23" s="35"/>
      <c r="E23" s="87">
        <v>0</v>
      </c>
      <c r="F23" s="46">
        <v>0</v>
      </c>
    </row>
    <row r="24" spans="2:6" ht="40.5">
      <c r="B24" s="45">
        <v>14</v>
      </c>
      <c r="C24" s="15" t="s">
        <v>336</v>
      </c>
      <c r="D24" s="35"/>
      <c r="E24" s="87">
        <v>0</v>
      </c>
      <c r="F24" s="46">
        <v>0</v>
      </c>
    </row>
    <row r="25" spans="2:6" ht="13.5">
      <c r="B25" s="45">
        <v>15</v>
      </c>
      <c r="C25" s="15" t="s">
        <v>213</v>
      </c>
      <c r="D25" s="35">
        <v>5</v>
      </c>
      <c r="E25" s="84">
        <v>-23465</v>
      </c>
      <c r="F25" s="84">
        <v>-9800</v>
      </c>
    </row>
    <row r="26" spans="2:6" ht="27">
      <c r="B26" s="45">
        <v>16</v>
      </c>
      <c r="C26" s="15" t="s">
        <v>672</v>
      </c>
      <c r="D26" s="35">
        <v>6</v>
      </c>
      <c r="E26" s="84">
        <v>-535655</v>
      </c>
      <c r="F26" s="84">
        <v>311972</v>
      </c>
    </row>
    <row r="27" spans="2:6" ht="13.5">
      <c r="B27" s="45">
        <v>17</v>
      </c>
      <c r="C27" s="15" t="s">
        <v>214</v>
      </c>
      <c r="D27" s="35">
        <v>9</v>
      </c>
      <c r="E27" s="84">
        <v>3750</v>
      </c>
      <c r="F27" s="84">
        <v>641</v>
      </c>
    </row>
    <row r="28" spans="2:6" ht="13.5">
      <c r="B28" s="45">
        <v>18</v>
      </c>
      <c r="C28" s="15" t="s">
        <v>215</v>
      </c>
      <c r="D28" s="35">
        <v>10</v>
      </c>
      <c r="E28" s="84">
        <v>-581</v>
      </c>
      <c r="F28" s="84">
        <v>-14</v>
      </c>
    </row>
    <row r="29" spans="2:6" ht="13.5">
      <c r="B29" s="45">
        <v>19</v>
      </c>
      <c r="C29" s="15" t="s">
        <v>673</v>
      </c>
      <c r="D29" s="35">
        <v>11</v>
      </c>
      <c r="E29" s="84">
        <v>123539</v>
      </c>
      <c r="F29" s="84">
        <v>-219853</v>
      </c>
    </row>
    <row r="30" spans="2:6" ht="13.5">
      <c r="B30" s="45">
        <v>20</v>
      </c>
      <c r="C30" s="15" t="s">
        <v>674</v>
      </c>
      <c r="D30" s="35">
        <v>12</v>
      </c>
      <c r="E30" s="84">
        <v>392529</v>
      </c>
      <c r="F30" s="84">
        <v>104015</v>
      </c>
    </row>
    <row r="31" spans="2:6" ht="27">
      <c r="B31" s="45">
        <v>21</v>
      </c>
      <c r="C31" s="15" t="s">
        <v>677</v>
      </c>
      <c r="D31" s="35"/>
      <c r="E31" s="87">
        <v>0</v>
      </c>
      <c r="F31" s="87">
        <v>0</v>
      </c>
    </row>
    <row r="32" spans="2:6" ht="22.5" customHeight="1">
      <c r="B32" s="45">
        <v>22</v>
      </c>
      <c r="C32" s="15" t="s">
        <v>675</v>
      </c>
      <c r="D32" s="35">
        <v>14</v>
      </c>
      <c r="E32" s="84">
        <v>13888</v>
      </c>
      <c r="F32" s="84">
        <v>-601</v>
      </c>
    </row>
    <row r="33" spans="2:6" ht="27">
      <c r="B33" s="45">
        <v>23</v>
      </c>
      <c r="C33" s="15" t="s">
        <v>676</v>
      </c>
      <c r="D33" s="35"/>
      <c r="E33" s="84">
        <v>276</v>
      </c>
      <c r="F33" s="84">
        <v>-44</v>
      </c>
    </row>
    <row r="34" spans="2:6" ht="27">
      <c r="B34" s="45">
        <v>24</v>
      </c>
      <c r="C34" s="15" t="s">
        <v>337</v>
      </c>
      <c r="D34" s="35"/>
      <c r="E34" s="84">
        <v>25390</v>
      </c>
      <c r="F34" s="84">
        <v>175628</v>
      </c>
    </row>
    <row r="35" spans="2:6" ht="13.5">
      <c r="B35" s="45"/>
      <c r="C35" s="15" t="s">
        <v>216</v>
      </c>
      <c r="D35" s="35"/>
      <c r="E35" s="196"/>
      <c r="F35" s="87"/>
    </row>
    <row r="36" spans="2:6" ht="13.5">
      <c r="B36" s="45">
        <v>25</v>
      </c>
      <c r="C36" s="15" t="s">
        <v>217</v>
      </c>
      <c r="D36" s="35"/>
      <c r="E36" s="87">
        <v>0</v>
      </c>
      <c r="F36" s="87">
        <v>0</v>
      </c>
    </row>
    <row r="37" spans="2:6" ht="13.5">
      <c r="B37" s="45">
        <v>26</v>
      </c>
      <c r="C37" s="15" t="s">
        <v>218</v>
      </c>
      <c r="D37" s="35"/>
      <c r="E37" s="87">
        <v>0</v>
      </c>
      <c r="F37" s="46">
        <v>0</v>
      </c>
    </row>
    <row r="38" spans="2:6" ht="13.5">
      <c r="B38" s="45">
        <v>27</v>
      </c>
      <c r="C38" s="15" t="s">
        <v>219</v>
      </c>
      <c r="D38" s="35"/>
      <c r="E38" s="87">
        <v>0</v>
      </c>
      <c r="F38" s="46">
        <v>0</v>
      </c>
    </row>
    <row r="39" spans="2:6" ht="27">
      <c r="B39" s="45">
        <v>28</v>
      </c>
      <c r="C39" s="15" t="s">
        <v>220</v>
      </c>
      <c r="D39" s="35"/>
      <c r="E39" s="87">
        <v>0</v>
      </c>
      <c r="F39" s="46">
        <v>0</v>
      </c>
    </row>
    <row r="40" spans="2:6" ht="13.5">
      <c r="B40" s="45">
        <v>29</v>
      </c>
      <c r="C40" s="15" t="s">
        <v>221</v>
      </c>
      <c r="D40" s="35">
        <v>8</v>
      </c>
      <c r="E40" s="84">
        <v>-26702</v>
      </c>
      <c r="F40" s="84">
        <v>-14395</v>
      </c>
    </row>
    <row r="41" spans="2:6" ht="13.5">
      <c r="B41" s="45">
        <v>30</v>
      </c>
      <c r="C41" s="15" t="s">
        <v>222</v>
      </c>
      <c r="D41" s="35"/>
      <c r="E41" s="84">
        <v>29</v>
      </c>
      <c r="F41" s="84">
        <v>595</v>
      </c>
    </row>
    <row r="42" spans="2:6" ht="13.5">
      <c r="B42" s="45">
        <v>31</v>
      </c>
      <c r="C42" s="15" t="s">
        <v>223</v>
      </c>
      <c r="D42" s="35"/>
      <c r="E42" s="87">
        <v>0</v>
      </c>
      <c r="F42" s="87">
        <v>0</v>
      </c>
    </row>
    <row r="43" spans="2:6" ht="27">
      <c r="B43" s="45">
        <v>32</v>
      </c>
      <c r="C43" s="15" t="s">
        <v>224</v>
      </c>
      <c r="D43" s="35"/>
      <c r="E43" s="87">
        <v>0</v>
      </c>
      <c r="F43" s="87">
        <v>0</v>
      </c>
    </row>
    <row r="44" spans="2:6" ht="27">
      <c r="B44" s="45">
        <v>33</v>
      </c>
      <c r="C44" s="15" t="s">
        <v>225</v>
      </c>
      <c r="D44" s="35"/>
      <c r="E44" s="87">
        <v>0</v>
      </c>
      <c r="F44" s="87">
        <v>0</v>
      </c>
    </row>
    <row r="45" spans="2:6" ht="13.5">
      <c r="B45" s="45">
        <v>34</v>
      </c>
      <c r="C45" s="15" t="s">
        <v>226</v>
      </c>
      <c r="D45" s="35"/>
      <c r="E45" s="87">
        <v>0</v>
      </c>
      <c r="F45" s="87">
        <v>0</v>
      </c>
    </row>
    <row r="46" spans="2:6" ht="13.5">
      <c r="B46" s="45">
        <v>35</v>
      </c>
      <c r="C46" s="15" t="s">
        <v>227</v>
      </c>
      <c r="D46" s="35"/>
      <c r="E46" s="87">
        <v>0</v>
      </c>
      <c r="F46" s="87">
        <v>0</v>
      </c>
    </row>
    <row r="47" spans="2:6" ht="13.5">
      <c r="B47" s="45">
        <v>36</v>
      </c>
      <c r="C47" s="15" t="s">
        <v>228</v>
      </c>
      <c r="D47" s="35"/>
      <c r="E47" s="87">
        <v>0</v>
      </c>
      <c r="F47" s="87">
        <v>0</v>
      </c>
    </row>
    <row r="48" spans="2:6" ht="13.5">
      <c r="B48" s="45">
        <v>37</v>
      </c>
      <c r="C48" s="15" t="s">
        <v>229</v>
      </c>
      <c r="D48" s="35"/>
      <c r="E48" s="87">
        <v>0</v>
      </c>
      <c r="F48" s="87">
        <v>0</v>
      </c>
    </row>
    <row r="49" spans="2:6" ht="13.5">
      <c r="B49" s="45">
        <v>38</v>
      </c>
      <c r="C49" s="15" t="s">
        <v>230</v>
      </c>
      <c r="D49" s="35"/>
      <c r="E49" s="87">
        <v>0</v>
      </c>
      <c r="F49" s="87">
        <v>0</v>
      </c>
    </row>
    <row r="50" spans="2:6" ht="13.5">
      <c r="B50" s="45">
        <v>39</v>
      </c>
      <c r="C50" s="15" t="s">
        <v>231</v>
      </c>
      <c r="D50" s="35"/>
      <c r="E50" s="87">
        <v>0</v>
      </c>
      <c r="F50" s="87">
        <v>0</v>
      </c>
    </row>
    <row r="51" spans="2:6" ht="27">
      <c r="B51" s="45">
        <v>40</v>
      </c>
      <c r="C51" s="15" t="s">
        <v>232</v>
      </c>
      <c r="D51" s="35"/>
      <c r="E51" s="84">
        <v>-26673</v>
      </c>
      <c r="F51" s="84">
        <v>-13800</v>
      </c>
    </row>
    <row r="52" spans="2:6" ht="13.5">
      <c r="B52" s="45"/>
      <c r="C52" s="15" t="s">
        <v>233</v>
      </c>
      <c r="D52" s="35"/>
      <c r="E52" s="196"/>
      <c r="F52" s="87"/>
    </row>
    <row r="53" spans="2:6" ht="13.5">
      <c r="B53" s="45">
        <v>41</v>
      </c>
      <c r="C53" s="15" t="s">
        <v>234</v>
      </c>
      <c r="D53" s="35"/>
      <c r="E53" s="87">
        <v>0</v>
      </c>
      <c r="F53" s="87">
        <v>0</v>
      </c>
    </row>
    <row r="54" spans="2:6" ht="13.5">
      <c r="B54" s="45">
        <v>42</v>
      </c>
      <c r="C54" s="15" t="s">
        <v>235</v>
      </c>
      <c r="D54" s="35"/>
      <c r="E54" s="87">
        <v>0</v>
      </c>
      <c r="F54" s="87">
        <v>0</v>
      </c>
    </row>
    <row r="55" spans="2:6" ht="13.5">
      <c r="B55" s="45">
        <v>43</v>
      </c>
      <c r="C55" s="15" t="s">
        <v>236</v>
      </c>
      <c r="D55" s="35"/>
      <c r="E55" s="87">
        <v>0</v>
      </c>
      <c r="F55" s="87">
        <v>0</v>
      </c>
    </row>
    <row r="56" spans="2:6" ht="13.5">
      <c r="B56" s="45">
        <v>44</v>
      </c>
      <c r="C56" s="15" t="s">
        <v>237</v>
      </c>
      <c r="D56" s="35"/>
      <c r="E56" s="87">
        <v>0</v>
      </c>
      <c r="F56" s="87">
        <v>0</v>
      </c>
    </row>
    <row r="57" spans="2:6" ht="13.5">
      <c r="B57" s="45">
        <v>45</v>
      </c>
      <c r="C57" s="15" t="s">
        <v>338</v>
      </c>
      <c r="D57" s="35"/>
      <c r="E57" s="87">
        <v>0</v>
      </c>
      <c r="F57" s="87">
        <v>0</v>
      </c>
    </row>
    <row r="58" spans="2:6" ht="13.5">
      <c r="B58" s="45">
        <v>46</v>
      </c>
      <c r="C58" s="15" t="s">
        <v>238</v>
      </c>
      <c r="D58" s="35"/>
      <c r="E58" s="87">
        <v>0</v>
      </c>
      <c r="F58" s="87">
        <v>0</v>
      </c>
    </row>
    <row r="59" spans="2:6" ht="13.5">
      <c r="B59" s="45">
        <v>47</v>
      </c>
      <c r="C59" s="15" t="s">
        <v>239</v>
      </c>
      <c r="D59" s="35"/>
      <c r="E59" s="87">
        <v>0</v>
      </c>
      <c r="F59" s="87">
        <v>0</v>
      </c>
    </row>
    <row r="60" spans="2:6" ht="13.5">
      <c r="B60" s="45">
        <v>48</v>
      </c>
      <c r="C60" s="15" t="s">
        <v>240</v>
      </c>
      <c r="D60" s="35"/>
      <c r="E60" s="87">
        <v>0</v>
      </c>
      <c r="F60" s="87">
        <v>0</v>
      </c>
    </row>
    <row r="61" spans="2:6" ht="13.5">
      <c r="B61" s="45">
        <v>49</v>
      </c>
      <c r="C61" s="15" t="s">
        <v>241</v>
      </c>
      <c r="D61" s="35"/>
      <c r="E61" s="87">
        <v>0</v>
      </c>
      <c r="F61" s="87">
        <v>0</v>
      </c>
    </row>
    <row r="62" spans="2:6" ht="13.5">
      <c r="B62" s="45">
        <v>50</v>
      </c>
      <c r="C62" s="15" t="s">
        <v>242</v>
      </c>
      <c r="D62" s="35"/>
      <c r="E62" s="87">
        <v>0</v>
      </c>
      <c r="F62" s="87">
        <v>0</v>
      </c>
    </row>
    <row r="63" spans="2:6" ht="13.5">
      <c r="B63" s="45">
        <v>51</v>
      </c>
      <c r="C63" s="15" t="s">
        <v>243</v>
      </c>
      <c r="D63" s="35"/>
      <c r="E63" s="87">
        <v>0</v>
      </c>
      <c r="F63" s="87">
        <v>0</v>
      </c>
    </row>
    <row r="64" spans="2:6" ht="27">
      <c r="B64" s="45">
        <v>52</v>
      </c>
      <c r="C64" s="15" t="s">
        <v>339</v>
      </c>
      <c r="D64" s="35"/>
      <c r="E64" s="87">
        <v>0</v>
      </c>
      <c r="F64" s="87">
        <v>0</v>
      </c>
    </row>
    <row r="65" spans="2:6" ht="13.5">
      <c r="B65" s="45">
        <v>53</v>
      </c>
      <c r="C65" s="15" t="s">
        <v>244</v>
      </c>
      <c r="D65" s="35"/>
      <c r="E65" s="84">
        <v>-212</v>
      </c>
      <c r="F65" s="84">
        <v>-561</v>
      </c>
    </row>
    <row r="66" spans="2:6" ht="13.5">
      <c r="B66" s="45">
        <v>54</v>
      </c>
      <c r="C66" s="15" t="s">
        <v>340</v>
      </c>
      <c r="D66" s="35"/>
      <c r="E66" s="84">
        <v>-1495</v>
      </c>
      <c r="F66" s="84">
        <v>161267</v>
      </c>
    </row>
    <row r="67" spans="2:6" ht="13.5">
      <c r="B67" s="45">
        <v>55</v>
      </c>
      <c r="C67" s="15" t="s">
        <v>245</v>
      </c>
      <c r="D67" s="35"/>
      <c r="E67" s="84">
        <v>224972</v>
      </c>
      <c r="F67" s="84">
        <v>63705</v>
      </c>
    </row>
    <row r="68" spans="2:6" ht="13.5">
      <c r="B68" s="45">
        <v>56</v>
      </c>
      <c r="C68" s="15" t="s">
        <v>246</v>
      </c>
      <c r="D68" s="35" t="s">
        <v>793</v>
      </c>
      <c r="E68" s="84">
        <v>223477</v>
      </c>
      <c r="F68" s="84">
        <v>224972</v>
      </c>
    </row>
    <row r="69" ht="13.5">
      <c r="E69" s="50"/>
    </row>
    <row r="70" spans="2:4" ht="13.5">
      <c r="B70" s="41" t="s">
        <v>798</v>
      </c>
      <c r="C70" s="11"/>
      <c r="D70" s="39"/>
    </row>
    <row r="71" spans="1:5" ht="13.5">
      <c r="A71" s="11" t="s">
        <v>617</v>
      </c>
      <c r="B71" s="41" t="s">
        <v>617</v>
      </c>
      <c r="C71" s="11"/>
      <c r="D71" s="39"/>
      <c r="E71" s="50"/>
    </row>
    <row r="72" spans="2:6" ht="13.5">
      <c r="B72" s="41" t="s">
        <v>618</v>
      </c>
      <c r="C72" s="11"/>
      <c r="D72" s="39"/>
      <c r="E72" s="51"/>
      <c r="F72" s="42" t="s">
        <v>619</v>
      </c>
    </row>
    <row r="73" spans="2:4" ht="13.5">
      <c r="B73" s="37"/>
      <c r="C73" s="11"/>
      <c r="D73" s="39"/>
    </row>
    <row r="74" spans="2:4" ht="13.5">
      <c r="B74" s="37"/>
      <c r="C74" s="11"/>
      <c r="D74" s="39"/>
    </row>
    <row r="75" spans="2:6" ht="13.5">
      <c r="B75" s="37"/>
      <c r="C75" s="11" t="s">
        <v>322</v>
      </c>
      <c r="D75" s="39"/>
      <c r="F75" s="42" t="s">
        <v>620</v>
      </c>
    </row>
    <row r="76" spans="2:5" ht="13.5">
      <c r="B76" s="11"/>
      <c r="C76" s="11"/>
      <c r="D76" s="39"/>
      <c r="E76" s="52"/>
    </row>
    <row r="77" spans="2:4" ht="13.5">
      <c r="B77" s="41"/>
      <c r="C77" s="11"/>
      <c r="D77" s="39"/>
    </row>
    <row r="78" spans="2:4" ht="13.5">
      <c r="B78" s="41"/>
      <c r="C78" s="112" t="s">
        <v>799</v>
      </c>
      <c r="D78" s="39"/>
    </row>
    <row r="79" spans="2:4" ht="13.5">
      <c r="B79" s="29"/>
      <c r="C79" s="30"/>
      <c r="D79" s="39"/>
    </row>
  </sheetData>
  <sheetProtection/>
  <mergeCells count="4">
    <mergeCell ref="C1:E1"/>
    <mergeCell ref="C2:E2"/>
    <mergeCell ref="C3:E3"/>
    <mergeCell ref="C4:E4"/>
  </mergeCells>
  <printOptions/>
  <pageMargins left="0.7874015748031497" right="0.3937007874015748" top="0.3937007874015748" bottom="0" header="0.31496062992125984" footer="0"/>
  <pageSetup horizontalDpi="300" verticalDpi="3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6:F23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3.375" style="1" customWidth="1"/>
    <col min="4" max="4" width="16.00390625" style="1" customWidth="1"/>
    <col min="5" max="5" width="12.625" style="1" customWidth="1"/>
    <col min="6" max="6" width="11.00390625" style="1" customWidth="1"/>
    <col min="7" max="16384" width="9.00390625" style="1" customWidth="1"/>
  </cols>
  <sheetData>
    <row r="6" ht="13.5">
      <c r="A6" s="11" t="s">
        <v>712</v>
      </c>
    </row>
    <row r="8" spans="1:6" s="12" customFormat="1" ht="12.75" customHeight="1">
      <c r="A8" s="236" t="s">
        <v>399</v>
      </c>
      <c r="B8" s="226" t="s">
        <v>551</v>
      </c>
      <c r="C8" s="222" t="s">
        <v>797</v>
      </c>
      <c r="D8" s="224"/>
      <c r="E8" s="227" t="s">
        <v>657</v>
      </c>
      <c r="F8" s="227"/>
    </row>
    <row r="9" spans="1:6" s="12" customFormat="1" ht="13.5">
      <c r="A9" s="237"/>
      <c r="B9" s="226"/>
      <c r="C9" s="9" t="s">
        <v>552</v>
      </c>
      <c r="D9" s="9" t="s">
        <v>553</v>
      </c>
      <c r="E9" s="9" t="s">
        <v>552</v>
      </c>
      <c r="F9" s="9" t="s">
        <v>553</v>
      </c>
    </row>
    <row r="10" spans="1:6" s="5" customFormat="1" ht="13.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27">
      <c r="A11" s="53">
        <v>1</v>
      </c>
      <c r="B11" s="8" t="s">
        <v>554</v>
      </c>
      <c r="C11" s="84">
        <v>408</v>
      </c>
      <c r="D11" s="125">
        <v>0.0603755715702088</v>
      </c>
      <c r="E11" s="84">
        <v>77</v>
      </c>
      <c r="F11" s="125">
        <v>0.027751685232853197</v>
      </c>
    </row>
    <row r="12" spans="1:6" ht="27">
      <c r="A12" s="53">
        <v>2</v>
      </c>
      <c r="B12" s="8" t="s">
        <v>44</v>
      </c>
      <c r="C12" s="101">
        <v>0</v>
      </c>
      <c r="D12" s="101">
        <v>0</v>
      </c>
      <c r="E12" s="101">
        <v>0</v>
      </c>
      <c r="F12" s="101">
        <v>0</v>
      </c>
    </row>
    <row r="13" spans="1:6" ht="13.5">
      <c r="A13" s="53">
        <v>3</v>
      </c>
      <c r="B13" s="8" t="s">
        <v>556</v>
      </c>
      <c r="C13" s="84">
        <v>3700</v>
      </c>
      <c r="D13" s="125">
        <v>0.5475235657102269</v>
      </c>
      <c r="E13" s="84">
        <v>1775.02636</v>
      </c>
      <c r="F13" s="125">
        <v>0.6397399067887944</v>
      </c>
    </row>
    <row r="14" spans="1:6" ht="13.5">
      <c r="A14" s="53">
        <v>4</v>
      </c>
      <c r="B14" s="8" t="s">
        <v>557</v>
      </c>
      <c r="C14" s="84">
        <v>2308</v>
      </c>
      <c r="D14" s="125">
        <v>0.34153632152951446</v>
      </c>
      <c r="E14" s="84">
        <v>552.71499</v>
      </c>
      <c r="F14" s="125">
        <v>0.19920483670077405</v>
      </c>
    </row>
    <row r="15" spans="1:6" ht="13.5">
      <c r="A15" s="53">
        <v>5</v>
      </c>
      <c r="B15" s="8" t="s">
        <v>558</v>
      </c>
      <c r="C15" s="84">
        <v>98157</v>
      </c>
      <c r="D15" s="125">
        <v>14.525208280923982</v>
      </c>
      <c r="E15" s="84">
        <v>1859.84566</v>
      </c>
      <c r="F15" s="125">
        <v>0.6703097576364689</v>
      </c>
    </row>
    <row r="16" spans="1:6" ht="13.5">
      <c r="A16" s="53">
        <v>6</v>
      </c>
      <c r="B16" s="48" t="s">
        <v>705</v>
      </c>
      <c r="C16" s="84">
        <v>19171</v>
      </c>
      <c r="D16" s="125">
        <v>2.836911967089394</v>
      </c>
      <c r="E16" s="72">
        <v>30721</v>
      </c>
      <c r="F16" s="125">
        <v>11.072201584915366</v>
      </c>
    </row>
    <row r="17" spans="1:6" ht="13.5">
      <c r="A17" s="53">
        <v>7</v>
      </c>
      <c r="B17" s="8" t="s">
        <v>559</v>
      </c>
      <c r="C17" s="84">
        <v>257</v>
      </c>
      <c r="D17" s="125">
        <v>0.038030690915548185</v>
      </c>
      <c r="E17" s="84">
        <v>191.48333</v>
      </c>
      <c r="F17" s="125">
        <v>0.06901279352595527</v>
      </c>
    </row>
    <row r="18" spans="1:6" ht="13.5">
      <c r="A18" s="53">
        <v>8</v>
      </c>
      <c r="B18" s="8" t="s">
        <v>704</v>
      </c>
      <c r="C18" s="84">
        <v>547300</v>
      </c>
      <c r="D18" s="125">
        <v>80.98909392248842</v>
      </c>
      <c r="E18" s="84">
        <v>240650.39117999998</v>
      </c>
      <c r="F18" s="125">
        <v>86.73316762584872</v>
      </c>
    </row>
    <row r="19" spans="1:6" ht="13.5">
      <c r="A19" s="53">
        <v>9</v>
      </c>
      <c r="B19" s="8" t="s">
        <v>706</v>
      </c>
      <c r="C19" s="84">
        <v>4469</v>
      </c>
      <c r="D19" s="125">
        <v>0.6613196797727037</v>
      </c>
      <c r="E19" s="72">
        <v>1633.1660200000006</v>
      </c>
      <c r="F19" s="125">
        <v>0.5886118093510604</v>
      </c>
    </row>
    <row r="20" spans="1:6" ht="13.5">
      <c r="A20" s="53">
        <v>10</v>
      </c>
      <c r="B20" s="8" t="s">
        <v>45</v>
      </c>
      <c r="C20" s="84">
        <v>675770</v>
      </c>
      <c r="D20" s="125">
        <v>100</v>
      </c>
      <c r="E20" s="84">
        <v>277460.62754</v>
      </c>
      <c r="F20" s="125">
        <v>100</v>
      </c>
    </row>
    <row r="23" ht="13.5">
      <c r="C23" s="192" t="s">
        <v>617</v>
      </c>
    </row>
  </sheetData>
  <sheetProtection/>
  <mergeCells count="4">
    <mergeCell ref="A8:A9"/>
    <mergeCell ref="B8:B9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G14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2.875" style="1" customWidth="1"/>
    <col min="5" max="5" width="12.625" style="1" customWidth="1"/>
    <col min="6" max="6" width="11.25390625" style="1" customWidth="1"/>
    <col min="7" max="7" width="12.625" style="1" customWidth="1"/>
    <col min="8" max="16384" width="9.00390625" style="1" customWidth="1"/>
  </cols>
  <sheetData>
    <row r="5" ht="13.5">
      <c r="A5" s="11" t="s">
        <v>713</v>
      </c>
    </row>
    <row r="7" spans="1:4" ht="13.5">
      <c r="A7" s="234" t="s">
        <v>825</v>
      </c>
      <c r="B7" s="234"/>
      <c r="C7" s="234"/>
      <c r="D7" s="234"/>
    </row>
    <row r="8" ht="13.5">
      <c r="A8" s="1" t="s">
        <v>617</v>
      </c>
    </row>
    <row r="9" spans="1:7" s="12" customFormat="1" ht="40.5">
      <c r="A9" s="9" t="s">
        <v>399</v>
      </c>
      <c r="B9" s="9" t="s">
        <v>531</v>
      </c>
      <c r="C9" s="9" t="s">
        <v>209</v>
      </c>
      <c r="D9" s="9" t="s">
        <v>47</v>
      </c>
      <c r="E9" s="9" t="s">
        <v>48</v>
      </c>
      <c r="F9" s="9" t="s">
        <v>561</v>
      </c>
      <c r="G9" s="9" t="s">
        <v>292</v>
      </c>
    </row>
    <row r="10" spans="1:7" s="5" customFormat="1" ht="13.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ht="13.5">
      <c r="A11" s="19">
        <v>1</v>
      </c>
      <c r="B11" s="8" t="s">
        <v>49</v>
      </c>
      <c r="C11" s="8"/>
      <c r="D11" s="70">
        <v>-1</v>
      </c>
      <c r="E11" s="54">
        <v>0</v>
      </c>
      <c r="F11" s="70">
        <v>-79</v>
      </c>
      <c r="G11" s="70">
        <v>-80</v>
      </c>
    </row>
    <row r="12" spans="1:7" ht="27">
      <c r="A12" s="19">
        <v>2</v>
      </c>
      <c r="B12" s="8" t="s">
        <v>663</v>
      </c>
      <c r="C12" s="8"/>
      <c r="D12" s="70">
        <v>1</v>
      </c>
      <c r="E12" s="90">
        <v>0</v>
      </c>
      <c r="F12" s="70">
        <v>79</v>
      </c>
      <c r="G12" s="195">
        <f>D12+F12</f>
        <v>80</v>
      </c>
    </row>
    <row r="13" spans="1:7" ht="21" customHeight="1">
      <c r="A13" s="19">
        <v>3</v>
      </c>
      <c r="B13" s="8" t="s">
        <v>660</v>
      </c>
      <c r="C13" s="8"/>
      <c r="D13" s="54">
        <v>0</v>
      </c>
      <c r="E13" s="90"/>
      <c r="F13" s="54">
        <v>0</v>
      </c>
      <c r="G13" s="194">
        <v>0</v>
      </c>
    </row>
    <row r="14" spans="1:7" ht="20.25" customHeight="1">
      <c r="A14" s="19">
        <v>4</v>
      </c>
      <c r="B14" s="8" t="s">
        <v>50</v>
      </c>
      <c r="C14" s="8"/>
      <c r="D14" s="90">
        <v>0</v>
      </c>
      <c r="E14" s="90">
        <v>0</v>
      </c>
      <c r="F14" s="90">
        <v>0</v>
      </c>
      <c r="G14" s="90">
        <v>0</v>
      </c>
    </row>
  </sheetData>
  <sheetProtection/>
  <mergeCells count="1"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G12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5.875" style="0" customWidth="1"/>
    <col min="2" max="2" width="42.625" style="0" customWidth="1"/>
    <col min="3" max="3" width="9.125" style="0" customWidth="1"/>
    <col min="4" max="4" width="12.875" style="0" customWidth="1"/>
    <col min="5" max="5" width="12.625" style="0" customWidth="1"/>
    <col min="6" max="6" width="11.25390625" style="0" customWidth="1"/>
    <col min="7" max="7" width="10.375" style="0" customWidth="1"/>
  </cols>
  <sheetData>
    <row r="5" spans="1:4" ht="13.5">
      <c r="A5" s="23" t="s">
        <v>826</v>
      </c>
      <c r="B5" s="23"/>
      <c r="C5" s="23"/>
      <c r="D5" s="23"/>
    </row>
    <row r="6" spans="1:7" ht="13.5">
      <c r="A6" s="1"/>
      <c r="B6" s="1"/>
      <c r="C6" s="1"/>
      <c r="D6" s="1"/>
      <c r="E6" s="1"/>
      <c r="F6" s="1"/>
      <c r="G6" s="1"/>
    </row>
    <row r="7" spans="1:7" ht="40.5">
      <c r="A7" s="9" t="s">
        <v>399</v>
      </c>
      <c r="B7" s="9" t="s">
        <v>531</v>
      </c>
      <c r="C7" s="9" t="s">
        <v>209</v>
      </c>
      <c r="D7" s="9" t="s">
        <v>47</v>
      </c>
      <c r="E7" s="9" t="s">
        <v>48</v>
      </c>
      <c r="F7" s="9" t="s">
        <v>561</v>
      </c>
      <c r="G7" s="9" t="s">
        <v>292</v>
      </c>
    </row>
    <row r="8" spans="1:7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s="1" customFormat="1" ht="13.5">
      <c r="A9" s="19">
        <v>1</v>
      </c>
      <c r="B9" s="8" t="s">
        <v>49</v>
      </c>
      <c r="C9" s="8"/>
      <c r="D9" s="54">
        <v>0</v>
      </c>
      <c r="E9" s="54">
        <v>0</v>
      </c>
      <c r="F9" s="54">
        <v>0</v>
      </c>
      <c r="G9" s="54">
        <v>0</v>
      </c>
    </row>
    <row r="10" spans="1:7" s="1" customFormat="1" ht="27">
      <c r="A10" s="19">
        <v>2</v>
      </c>
      <c r="B10" s="8" t="s">
        <v>663</v>
      </c>
      <c r="C10" s="8"/>
      <c r="D10" s="70">
        <v>-1</v>
      </c>
      <c r="E10" s="90">
        <v>0</v>
      </c>
      <c r="F10" s="70">
        <v>-79</v>
      </c>
      <c r="G10" s="195">
        <f>D10+F10</f>
        <v>-80</v>
      </c>
    </row>
    <row r="11" spans="1:7" s="1" customFormat="1" ht="13.5">
      <c r="A11" s="19">
        <v>3</v>
      </c>
      <c r="B11" s="8" t="s">
        <v>660</v>
      </c>
      <c r="C11" s="8"/>
      <c r="D11" s="54">
        <v>0</v>
      </c>
      <c r="E11" s="90"/>
      <c r="F11" s="54">
        <v>0</v>
      </c>
      <c r="G11" s="194">
        <v>0</v>
      </c>
    </row>
    <row r="12" spans="1:7" s="1" customFormat="1" ht="13.5">
      <c r="A12" s="19">
        <v>4</v>
      </c>
      <c r="B12" s="8" t="s">
        <v>50</v>
      </c>
      <c r="C12" s="8"/>
      <c r="D12" s="70">
        <v>-1</v>
      </c>
      <c r="E12" s="90">
        <v>0</v>
      </c>
      <c r="F12" s="70">
        <v>-79</v>
      </c>
      <c r="G12" s="195">
        <f>D12+F12</f>
        <v>-80</v>
      </c>
    </row>
    <row r="13" s="1" customFormat="1" ht="13.5"/>
    <row r="14" s="1" customFormat="1" ht="13.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2.875" style="129" customWidth="1"/>
    <col min="5" max="5" width="12.625" style="129" customWidth="1"/>
    <col min="6" max="16384" width="9.00390625" style="1" customWidth="1"/>
  </cols>
  <sheetData>
    <row r="2" spans="1:5" s="11" customFormat="1" ht="13.5">
      <c r="A2" s="11" t="s">
        <v>714</v>
      </c>
      <c r="D2" s="126"/>
      <c r="E2" s="126"/>
    </row>
    <row r="3" spans="4:5" s="11" customFormat="1" ht="13.5">
      <c r="D3" s="126"/>
      <c r="E3" s="126"/>
    </row>
    <row r="4" spans="1:5" s="11" customFormat="1" ht="13.5">
      <c r="A4" s="11" t="s">
        <v>715</v>
      </c>
      <c r="D4" s="126"/>
      <c r="E4" s="126"/>
    </row>
    <row r="5" spans="4:5" s="11" customFormat="1" ht="13.5">
      <c r="D5" s="126"/>
      <c r="E5" s="126"/>
    </row>
    <row r="6" spans="1:5" s="12" customFormat="1" ht="27">
      <c r="A6" s="9" t="s">
        <v>399</v>
      </c>
      <c r="B6" s="9" t="s">
        <v>400</v>
      </c>
      <c r="C6" s="9" t="s">
        <v>51</v>
      </c>
      <c r="D6" s="49" t="s">
        <v>797</v>
      </c>
      <c r="E6" s="49" t="s">
        <v>657</v>
      </c>
    </row>
    <row r="7" spans="1:5" s="5" customFormat="1" ht="13.5">
      <c r="A7" s="9">
        <v>1</v>
      </c>
      <c r="B7" s="9">
        <v>2</v>
      </c>
      <c r="C7" s="9">
        <v>3</v>
      </c>
      <c r="D7" s="128">
        <v>4</v>
      </c>
      <c r="E7" s="128">
        <v>5</v>
      </c>
    </row>
    <row r="8" spans="1:5" ht="18" customHeight="1">
      <c r="A8" s="53">
        <v>1</v>
      </c>
      <c r="B8" s="8" t="s">
        <v>52</v>
      </c>
      <c r="C8" s="8"/>
      <c r="D8" s="128">
        <v>11139</v>
      </c>
      <c r="E8" s="128">
        <v>4926</v>
      </c>
    </row>
    <row r="9" spans="1:5" ht="19.5" customHeight="1">
      <c r="A9" s="53">
        <v>2</v>
      </c>
      <c r="B9" s="8" t="s">
        <v>53</v>
      </c>
      <c r="C9" s="8"/>
      <c r="D9" s="109">
        <v>0</v>
      </c>
      <c r="E9" s="109">
        <v>0</v>
      </c>
    </row>
    <row r="10" spans="1:5" ht="33" customHeight="1">
      <c r="A10" s="53">
        <v>3</v>
      </c>
      <c r="B10" s="8" t="s">
        <v>54</v>
      </c>
      <c r="C10" s="8"/>
      <c r="D10" s="128">
        <v>12337</v>
      </c>
      <c r="E10" s="128">
        <v>3909.8368</v>
      </c>
    </row>
    <row r="11" spans="1:5" ht="27.75" customHeight="1">
      <c r="A11" s="53">
        <v>4</v>
      </c>
      <c r="B11" s="8" t="s">
        <v>3</v>
      </c>
      <c r="C11" s="8"/>
      <c r="D11" s="128">
        <v>16</v>
      </c>
      <c r="E11" s="128">
        <v>24</v>
      </c>
    </row>
    <row r="12" spans="1:5" ht="40.5">
      <c r="A12" s="53">
        <v>5</v>
      </c>
      <c r="B12" s="8" t="s">
        <v>4</v>
      </c>
      <c r="C12" s="8"/>
      <c r="D12" s="109">
        <v>0</v>
      </c>
      <c r="E12" s="109">
        <v>0</v>
      </c>
    </row>
    <row r="13" spans="1:5" ht="27">
      <c r="A13" s="53">
        <v>6</v>
      </c>
      <c r="B13" s="8" t="s">
        <v>55</v>
      </c>
      <c r="C13" s="8"/>
      <c r="D13" s="109">
        <v>0</v>
      </c>
      <c r="E13" s="109">
        <v>0</v>
      </c>
    </row>
    <row r="14" spans="1:5" ht="19.5" customHeight="1">
      <c r="A14" s="53">
        <v>7</v>
      </c>
      <c r="B14" s="8" t="s">
        <v>56</v>
      </c>
      <c r="C14" s="8"/>
      <c r="D14" s="109">
        <v>0</v>
      </c>
      <c r="E14" s="109">
        <v>744</v>
      </c>
    </row>
    <row r="15" spans="1:5" ht="20.25" customHeight="1">
      <c r="A15" s="53">
        <v>8</v>
      </c>
      <c r="B15" s="8" t="s">
        <v>57</v>
      </c>
      <c r="C15" s="8"/>
      <c r="D15" s="128">
        <f>SUM(D8:D14)</f>
        <v>23492</v>
      </c>
      <c r="E15" s="128">
        <v>9603.836800000001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5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5" width="8.875" style="1" bestFit="1" customWidth="1"/>
    <col min="6" max="16384" width="9.00390625" style="1" customWidth="1"/>
  </cols>
  <sheetData>
    <row r="2" s="11" customFormat="1" ht="13.5">
      <c r="A2" s="11" t="s">
        <v>716</v>
      </c>
    </row>
    <row r="3" s="11" customFormat="1" ht="13.5"/>
    <row r="4" s="11" customFormat="1" ht="13.5">
      <c r="A4" s="11" t="s">
        <v>717</v>
      </c>
    </row>
    <row r="5" s="11" customFormat="1" ht="13.5"/>
    <row r="6" spans="1:5" s="12" customFormat="1" ht="27">
      <c r="A6" s="9" t="s">
        <v>399</v>
      </c>
      <c r="B6" s="9" t="s">
        <v>400</v>
      </c>
      <c r="C6" s="9" t="s">
        <v>209</v>
      </c>
      <c r="D6" s="49" t="s">
        <v>797</v>
      </c>
      <c r="E6" s="49" t="s">
        <v>657</v>
      </c>
    </row>
    <row r="7" spans="1:5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40.5">
      <c r="A8" s="53">
        <v>1</v>
      </c>
      <c r="B8" s="8" t="s">
        <v>58</v>
      </c>
      <c r="C8" s="8"/>
      <c r="D8" s="130">
        <v>18</v>
      </c>
      <c r="E8" s="130">
        <v>9.59268</v>
      </c>
    </row>
    <row r="9" spans="1:5" ht="27">
      <c r="A9" s="53">
        <v>2</v>
      </c>
      <c r="B9" s="8" t="s">
        <v>59</v>
      </c>
      <c r="C9" s="8"/>
      <c r="D9" s="130">
        <v>379</v>
      </c>
      <c r="E9" s="130">
        <v>132</v>
      </c>
    </row>
    <row r="10" spans="1:5" ht="32.25" customHeight="1">
      <c r="A10" s="53">
        <v>3</v>
      </c>
      <c r="B10" s="8" t="s">
        <v>60</v>
      </c>
      <c r="C10" s="8"/>
      <c r="D10" s="9" t="s">
        <v>621</v>
      </c>
      <c r="E10" s="9" t="s">
        <v>621</v>
      </c>
    </row>
    <row r="11" spans="1:5" ht="24" customHeight="1">
      <c r="A11" s="53">
        <v>4</v>
      </c>
      <c r="B11" s="8" t="s">
        <v>61</v>
      </c>
      <c r="C11" s="8"/>
      <c r="D11" s="130">
        <v>23</v>
      </c>
      <c r="E11" s="130">
        <v>2.15823</v>
      </c>
    </row>
    <row r="12" spans="1:5" ht="59.25" customHeight="1">
      <c r="A12" s="53">
        <v>5</v>
      </c>
      <c r="B12" s="8" t="s">
        <v>872</v>
      </c>
      <c r="C12" s="8"/>
      <c r="D12" s="130">
        <v>1585</v>
      </c>
      <c r="E12" s="9" t="s">
        <v>621</v>
      </c>
    </row>
    <row r="13" spans="1:5" ht="19.5" customHeight="1">
      <c r="A13" s="53">
        <v>6</v>
      </c>
      <c r="B13" s="8" t="s">
        <v>561</v>
      </c>
      <c r="C13" s="8"/>
      <c r="D13" s="9">
        <v>85</v>
      </c>
      <c r="E13" s="9" t="s">
        <v>621</v>
      </c>
    </row>
    <row r="14" spans="1:5" ht="21" customHeight="1">
      <c r="A14" s="53">
        <v>7</v>
      </c>
      <c r="B14" s="8" t="s">
        <v>292</v>
      </c>
      <c r="C14" s="8"/>
      <c r="D14" s="130">
        <f>SUM(D8:D13)</f>
        <v>2090</v>
      </c>
      <c r="E14" s="130">
        <f>SUM(E8:E13)</f>
        <v>143.75091</v>
      </c>
    </row>
    <row r="15" ht="13.5">
      <c r="A1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I2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1.625" style="1" customWidth="1"/>
    <col min="4" max="4" width="10.50390625" style="1" customWidth="1"/>
    <col min="5" max="5" width="10.375" style="1" customWidth="1"/>
    <col min="6" max="6" width="12.50390625" style="1" customWidth="1"/>
    <col min="7" max="7" width="12.625" style="1" customWidth="1"/>
    <col min="8" max="8" width="15.625" style="1" customWidth="1"/>
    <col min="9" max="9" width="11.00390625" style="1" customWidth="1"/>
    <col min="10" max="16384" width="9.00390625" style="1" customWidth="1"/>
  </cols>
  <sheetData>
    <row r="5" ht="13.5">
      <c r="A5" s="11" t="s">
        <v>718</v>
      </c>
    </row>
    <row r="7" spans="1:9" s="12" customFormat="1" ht="94.5">
      <c r="A7" s="9" t="s">
        <v>399</v>
      </c>
      <c r="B7" s="9" t="s">
        <v>400</v>
      </c>
      <c r="C7" s="9" t="s">
        <v>62</v>
      </c>
      <c r="D7" s="9" t="s">
        <v>67</v>
      </c>
      <c r="E7" s="9" t="s">
        <v>174</v>
      </c>
      <c r="F7" s="9" t="s">
        <v>782</v>
      </c>
      <c r="G7" s="9" t="s">
        <v>173</v>
      </c>
      <c r="H7" s="9" t="s">
        <v>68</v>
      </c>
      <c r="I7" s="9" t="s">
        <v>292</v>
      </c>
    </row>
    <row r="8" spans="1:9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3.5">
      <c r="A9" s="53">
        <v>1</v>
      </c>
      <c r="B9" s="8" t="s">
        <v>664</v>
      </c>
      <c r="C9" s="73">
        <v>25112</v>
      </c>
      <c r="D9" s="73">
        <v>125560</v>
      </c>
      <c r="E9" s="73">
        <v>41</v>
      </c>
      <c r="F9" s="54">
        <v>0</v>
      </c>
      <c r="G9" s="54">
        <v>0</v>
      </c>
      <c r="H9" s="54">
        <v>0</v>
      </c>
      <c r="I9" s="73">
        <f>SUM(D9:H9)</f>
        <v>125601</v>
      </c>
    </row>
    <row r="10" spans="1:9" ht="27">
      <c r="A10" s="53">
        <v>2</v>
      </c>
      <c r="B10" s="8" t="s">
        <v>63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</row>
    <row r="11" spans="1:9" ht="27">
      <c r="A11" s="53">
        <v>3</v>
      </c>
      <c r="B11" s="8" t="s">
        <v>173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</row>
    <row r="12" spans="1:9" ht="13.5">
      <c r="A12" s="53">
        <v>4</v>
      </c>
      <c r="B12" s="8" t="s">
        <v>64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</row>
    <row r="13" spans="1:9" ht="13.5">
      <c r="A13" s="53">
        <v>5</v>
      </c>
      <c r="B13" s="8" t="s">
        <v>65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</row>
    <row r="14" spans="1:9" ht="13.5">
      <c r="A14" s="53">
        <v>6</v>
      </c>
      <c r="B14" s="8" t="s">
        <v>66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</row>
    <row r="15" spans="1:9" ht="40.5">
      <c r="A15" s="53">
        <v>7</v>
      </c>
      <c r="B15" s="8" t="s">
        <v>665</v>
      </c>
      <c r="C15" s="73">
        <v>25112</v>
      </c>
      <c r="D15" s="73">
        <v>125560</v>
      </c>
      <c r="E15" s="73">
        <v>41</v>
      </c>
      <c r="F15" s="54">
        <v>0</v>
      </c>
      <c r="G15" s="54">
        <v>0</v>
      </c>
      <c r="H15" s="54">
        <v>0</v>
      </c>
      <c r="I15" s="73">
        <f>SUM(D15:H15)</f>
        <v>125601</v>
      </c>
    </row>
    <row r="16" spans="1:9" ht="27">
      <c r="A16" s="53">
        <v>8</v>
      </c>
      <c r="B16" s="8" t="s">
        <v>63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</row>
    <row r="17" spans="1:9" ht="27">
      <c r="A17" s="53">
        <v>9</v>
      </c>
      <c r="B17" s="8" t="s">
        <v>173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</row>
    <row r="18" spans="1:9" ht="13.5">
      <c r="A18" s="53">
        <v>10</v>
      </c>
      <c r="B18" s="8" t="s">
        <v>64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</row>
    <row r="19" spans="1:9" ht="13.5">
      <c r="A19" s="53">
        <v>11</v>
      </c>
      <c r="B19" s="8" t="s">
        <v>65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</row>
    <row r="20" spans="1:9" ht="13.5">
      <c r="A20" s="53">
        <v>12</v>
      </c>
      <c r="B20" s="8" t="s">
        <v>66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</row>
    <row r="21" spans="1:9" ht="27">
      <c r="A21" s="53">
        <v>13</v>
      </c>
      <c r="B21" s="8" t="s">
        <v>272</v>
      </c>
      <c r="C21" s="73">
        <v>25112</v>
      </c>
      <c r="D21" s="73">
        <v>125560</v>
      </c>
      <c r="E21" s="73">
        <v>41</v>
      </c>
      <c r="F21" s="54">
        <v>0</v>
      </c>
      <c r="G21" s="54">
        <v>0</v>
      </c>
      <c r="H21" s="54">
        <v>0</v>
      </c>
      <c r="I21" s="73">
        <f>SUM(D21:H21)</f>
        <v>125601</v>
      </c>
    </row>
    <row r="22" spans="1:9" ht="13.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27" customHeight="1">
      <c r="A23" s="11"/>
      <c r="B23" s="232" t="s">
        <v>707</v>
      </c>
      <c r="C23" s="232"/>
      <c r="D23" s="232"/>
      <c r="E23" s="11"/>
      <c r="F23" s="11"/>
      <c r="G23" s="11"/>
      <c r="H23" s="11"/>
      <c r="I23" s="11"/>
    </row>
  </sheetData>
  <sheetProtection/>
  <mergeCells count="1">
    <mergeCell ref="B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3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1" customWidth="1"/>
    <col min="2" max="2" width="23.75390625" style="11" customWidth="1"/>
    <col min="3" max="3" width="7.875" style="11" bestFit="1" customWidth="1"/>
    <col min="4" max="4" width="12.625" style="11" customWidth="1"/>
    <col min="5" max="5" width="11.375" style="11" bestFit="1" customWidth="1"/>
    <col min="6" max="6" width="7.875" style="11" bestFit="1" customWidth="1"/>
    <col min="7" max="7" width="11.375" style="11" bestFit="1" customWidth="1"/>
    <col min="8" max="8" width="13.75390625" style="11" customWidth="1"/>
    <col min="9" max="9" width="11.375" style="11" bestFit="1" customWidth="1"/>
    <col min="10" max="10" width="8.625" style="11" customWidth="1"/>
    <col min="11" max="11" width="9.375" style="11" customWidth="1"/>
    <col min="12" max="12" width="7.25390625" style="11" customWidth="1"/>
    <col min="13" max="13" width="10.50390625" style="11" customWidth="1"/>
    <col min="14" max="16384" width="9.00390625" style="11" customWidth="1"/>
  </cols>
  <sheetData>
    <row r="3" ht="13.5">
      <c r="A3" s="11" t="s">
        <v>719</v>
      </c>
    </row>
    <row r="4" spans="1:13" s="12" customFormat="1" ht="13.5">
      <c r="A4" s="239" t="s">
        <v>633</v>
      </c>
      <c r="B4" s="239" t="s">
        <v>400</v>
      </c>
      <c r="C4" s="239" t="s">
        <v>69</v>
      </c>
      <c r="D4" s="239"/>
      <c r="E4" s="239"/>
      <c r="F4" s="239"/>
      <c r="G4" s="239"/>
      <c r="H4" s="239"/>
      <c r="I4" s="239"/>
      <c r="J4" s="239"/>
      <c r="K4" s="239" t="s">
        <v>256</v>
      </c>
      <c r="L4" s="239" t="s">
        <v>720</v>
      </c>
      <c r="M4" s="239" t="s">
        <v>431</v>
      </c>
    </row>
    <row r="5" spans="1:13" s="12" customFormat="1" ht="40.5" customHeight="1">
      <c r="A5" s="239"/>
      <c r="B5" s="239"/>
      <c r="C5" s="239" t="s">
        <v>432</v>
      </c>
      <c r="D5" s="239"/>
      <c r="E5" s="239"/>
      <c r="F5" s="239"/>
      <c r="G5" s="239" t="s">
        <v>426</v>
      </c>
      <c r="H5" s="239"/>
      <c r="I5" s="239"/>
      <c r="J5" s="239"/>
      <c r="K5" s="239"/>
      <c r="L5" s="239"/>
      <c r="M5" s="239"/>
    </row>
    <row r="6" spans="1:13" s="12" customFormat="1" ht="68.25" customHeight="1">
      <c r="A6" s="239"/>
      <c r="B6" s="239"/>
      <c r="C6" s="61" t="s">
        <v>435</v>
      </c>
      <c r="D6" s="61" t="s">
        <v>434</v>
      </c>
      <c r="E6" s="61" t="s">
        <v>433</v>
      </c>
      <c r="F6" s="61" t="s">
        <v>634</v>
      </c>
      <c r="G6" s="61" t="s">
        <v>435</v>
      </c>
      <c r="H6" s="61" t="s">
        <v>434</v>
      </c>
      <c r="I6" s="61" t="s">
        <v>433</v>
      </c>
      <c r="J6" s="61" t="s">
        <v>635</v>
      </c>
      <c r="K6" s="239"/>
      <c r="L6" s="239"/>
      <c r="M6" s="239"/>
    </row>
    <row r="7" spans="1:13" s="12" customFormat="1" ht="13.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</row>
    <row r="8" spans="1:13" ht="23.25">
      <c r="A8" s="63">
        <v>1</v>
      </c>
      <c r="B8" s="63" t="s">
        <v>666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75">
        <v>3075</v>
      </c>
      <c r="I8" s="102">
        <v>0</v>
      </c>
      <c r="J8" s="102">
        <v>0</v>
      </c>
      <c r="K8" s="102">
        <v>0</v>
      </c>
      <c r="L8" s="75">
        <v>12064</v>
      </c>
      <c r="M8" s="75">
        <v>15139</v>
      </c>
    </row>
    <row r="9" spans="1:13" ht="13.5">
      <c r="A9" s="63">
        <v>2</v>
      </c>
      <c r="B9" s="63" t="s">
        <v>388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</row>
    <row r="10" spans="1:13" ht="23.25">
      <c r="A10" s="63">
        <v>3</v>
      </c>
      <c r="B10" s="63" t="s">
        <v>427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</row>
    <row r="11" spans="1:13" ht="13.5">
      <c r="A11" s="63">
        <v>4</v>
      </c>
      <c r="B11" s="63" t="s">
        <v>370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</row>
    <row r="12" spans="1:13" ht="13.5">
      <c r="A12" s="63">
        <v>5</v>
      </c>
      <c r="B12" s="63" t="s">
        <v>428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</row>
    <row r="13" spans="1:13" ht="45.75">
      <c r="A13" s="63">
        <v>6</v>
      </c>
      <c r="B13" s="63" t="s">
        <v>429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5">
        <v>14224</v>
      </c>
      <c r="M13" s="75">
        <v>14224</v>
      </c>
    </row>
    <row r="14" spans="1:13" ht="45.75">
      <c r="A14" s="63">
        <v>7</v>
      </c>
      <c r="B14" s="63" t="s">
        <v>665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75">
        <v>3075</v>
      </c>
      <c r="I14" s="102">
        <v>0</v>
      </c>
      <c r="J14" s="102">
        <v>0</v>
      </c>
      <c r="K14" s="102">
        <v>0</v>
      </c>
      <c r="L14" s="75">
        <v>26288</v>
      </c>
      <c r="M14" s="75">
        <v>29363</v>
      </c>
    </row>
    <row r="15" spans="1:13" ht="13.5">
      <c r="A15" s="63">
        <v>8</v>
      </c>
      <c r="B15" s="63" t="s">
        <v>388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</row>
    <row r="16" spans="1:13" ht="23.25">
      <c r="A16" s="63">
        <v>9</v>
      </c>
      <c r="B16" s="63" t="s">
        <v>427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</row>
    <row r="17" spans="1:13" ht="13.5">
      <c r="A17" s="63">
        <v>10</v>
      </c>
      <c r="B17" s="63" t="s">
        <v>370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</row>
    <row r="18" spans="1:13" ht="13.5">
      <c r="A18" s="63">
        <v>11</v>
      </c>
      <c r="B18" s="63" t="s">
        <v>428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</row>
    <row r="19" spans="1:13" ht="45.75">
      <c r="A19" s="63">
        <v>12</v>
      </c>
      <c r="B19" s="63" t="s">
        <v>429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5">
        <v>2762</v>
      </c>
      <c r="M19" s="75">
        <v>2762</v>
      </c>
    </row>
    <row r="20" spans="1:13" ht="68.25">
      <c r="A20" s="63">
        <v>13</v>
      </c>
      <c r="B20" s="63" t="s">
        <v>430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ht="23.25">
      <c r="A21" s="63">
        <v>14</v>
      </c>
      <c r="B21" s="63" t="s">
        <v>272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5">
        <v>3075</v>
      </c>
      <c r="I21" s="74">
        <v>0</v>
      </c>
      <c r="J21" s="74">
        <v>0</v>
      </c>
      <c r="K21" s="74">
        <v>0</v>
      </c>
      <c r="L21" s="75">
        <v>29050</v>
      </c>
      <c r="M21" s="75">
        <v>32125</v>
      </c>
    </row>
    <row r="23" spans="1:13" ht="43.5" customHeight="1">
      <c r="A23" s="238" t="s">
        <v>858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</row>
  </sheetData>
  <sheetProtection/>
  <mergeCells count="9">
    <mergeCell ref="A23:M23"/>
    <mergeCell ref="A4:A6"/>
    <mergeCell ref="B4:B6"/>
    <mergeCell ref="C4:J4"/>
    <mergeCell ref="K4:K6"/>
    <mergeCell ref="L4:L6"/>
    <mergeCell ref="M4:M6"/>
    <mergeCell ref="C5:F5"/>
    <mergeCell ref="G5:J5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34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5.875" style="1" customWidth="1"/>
    <col min="2" max="2" width="44.125" style="1" customWidth="1"/>
    <col min="3" max="3" width="10.625" style="129" customWidth="1"/>
    <col min="4" max="4" width="10.00390625" style="1" customWidth="1"/>
    <col min="5" max="16384" width="9.00390625" style="1" customWidth="1"/>
  </cols>
  <sheetData>
    <row r="2" spans="1:3" s="11" customFormat="1" ht="13.5">
      <c r="A2" s="11" t="s">
        <v>721</v>
      </c>
      <c r="C2" s="126"/>
    </row>
    <row r="3" s="11" customFormat="1" ht="13.5">
      <c r="C3" s="126"/>
    </row>
    <row r="4" spans="1:4" s="12" customFormat="1" ht="13.5">
      <c r="A4" s="9" t="s">
        <v>399</v>
      </c>
      <c r="B4" s="9" t="s">
        <v>400</v>
      </c>
      <c r="C4" s="49" t="s">
        <v>797</v>
      </c>
      <c r="D4" s="49" t="s">
        <v>657</v>
      </c>
    </row>
    <row r="5" spans="1:4" s="5" customFormat="1" ht="13.5">
      <c r="A5" s="9">
        <v>1</v>
      </c>
      <c r="B5" s="9">
        <v>2</v>
      </c>
      <c r="C5" s="127">
        <v>3</v>
      </c>
      <c r="D5" s="6">
        <v>4</v>
      </c>
    </row>
    <row r="6" spans="1:4" ht="13.5">
      <c r="A6" s="53"/>
      <c r="B6" s="8" t="s">
        <v>436</v>
      </c>
      <c r="C6" s="131"/>
      <c r="D6" s="131"/>
    </row>
    <row r="7" spans="1:4" ht="13.5">
      <c r="A7" s="53">
        <v>1</v>
      </c>
      <c r="B7" s="8" t="s">
        <v>437</v>
      </c>
      <c r="C7" s="91">
        <v>106006</v>
      </c>
      <c r="D7" s="91">
        <v>104188.94387999999</v>
      </c>
    </row>
    <row r="8" spans="1:4" ht="27">
      <c r="A8" s="53">
        <v>2</v>
      </c>
      <c r="B8" s="8" t="s">
        <v>438</v>
      </c>
      <c r="C8" s="109">
        <v>0</v>
      </c>
      <c r="D8" s="109">
        <v>0</v>
      </c>
    </row>
    <row r="9" spans="1:4" ht="27">
      <c r="A9" s="53">
        <v>3</v>
      </c>
      <c r="B9" s="8" t="s">
        <v>439</v>
      </c>
      <c r="C9" s="109">
        <v>0</v>
      </c>
      <c r="D9" s="91">
        <v>1678</v>
      </c>
    </row>
    <row r="10" spans="1:4" ht="13.5">
      <c r="A10" s="53">
        <v>4</v>
      </c>
      <c r="B10" s="8" t="s">
        <v>440</v>
      </c>
      <c r="C10" s="91">
        <v>1830</v>
      </c>
      <c r="D10" s="91">
        <v>755.91073</v>
      </c>
    </row>
    <row r="11" spans="1:4" ht="13.5">
      <c r="A11" s="53">
        <v>5</v>
      </c>
      <c r="B11" s="8" t="s">
        <v>441</v>
      </c>
      <c r="C11" s="109">
        <v>0</v>
      </c>
      <c r="D11" s="109">
        <v>0</v>
      </c>
    </row>
    <row r="12" spans="1:4" ht="54">
      <c r="A12" s="53">
        <v>6</v>
      </c>
      <c r="B12" s="8" t="s">
        <v>442</v>
      </c>
      <c r="C12" s="109">
        <v>0</v>
      </c>
      <c r="D12" s="109">
        <v>0</v>
      </c>
    </row>
    <row r="13" spans="1:4" ht="27">
      <c r="A13" s="53">
        <v>7</v>
      </c>
      <c r="B13" s="8" t="s">
        <v>443</v>
      </c>
      <c r="C13" s="109">
        <v>0</v>
      </c>
      <c r="D13" s="109">
        <v>0</v>
      </c>
    </row>
    <row r="14" spans="1:4" ht="27">
      <c r="A14" s="53">
        <v>8</v>
      </c>
      <c r="B14" s="8" t="s">
        <v>444</v>
      </c>
      <c r="C14" s="109">
        <v>4843</v>
      </c>
      <c r="D14" s="109">
        <v>1340</v>
      </c>
    </row>
    <row r="15" spans="1:4" ht="13.5">
      <c r="A15" s="53">
        <v>9</v>
      </c>
      <c r="B15" s="8" t="s">
        <v>445</v>
      </c>
      <c r="C15" s="109">
        <v>0</v>
      </c>
      <c r="D15" s="109">
        <v>0</v>
      </c>
    </row>
    <row r="16" spans="1:4" ht="27">
      <c r="A16" s="53">
        <v>10</v>
      </c>
      <c r="B16" s="8" t="s">
        <v>446</v>
      </c>
      <c r="C16" s="109">
        <v>0</v>
      </c>
      <c r="D16" s="109">
        <v>0</v>
      </c>
    </row>
    <row r="17" spans="1:4" ht="13.5">
      <c r="A17" s="53">
        <v>11</v>
      </c>
      <c r="B17" s="8" t="s">
        <v>447</v>
      </c>
      <c r="C17" s="109">
        <v>205</v>
      </c>
      <c r="D17" s="109">
        <v>131</v>
      </c>
    </row>
    <row r="18" spans="1:4" ht="27">
      <c r="A18" s="53">
        <v>12</v>
      </c>
      <c r="B18" s="8" t="s">
        <v>448</v>
      </c>
      <c r="C18" s="109">
        <v>0</v>
      </c>
      <c r="D18" s="109">
        <v>0</v>
      </c>
    </row>
    <row r="19" spans="1:4" ht="13.5">
      <c r="A19" s="53">
        <v>13</v>
      </c>
      <c r="B19" s="8" t="s">
        <v>449</v>
      </c>
      <c r="C19" s="90">
        <v>0</v>
      </c>
      <c r="D19" s="90">
        <v>0</v>
      </c>
    </row>
    <row r="20" spans="1:4" ht="13.5">
      <c r="A20" s="53">
        <v>14</v>
      </c>
      <c r="B20" s="8" t="s">
        <v>450</v>
      </c>
      <c r="C20" s="91">
        <v>112884</v>
      </c>
      <c r="D20" s="91">
        <v>108093.85461</v>
      </c>
    </row>
    <row r="21" spans="1:4" ht="13.5">
      <c r="A21" s="53"/>
      <c r="B21" s="8" t="s">
        <v>451</v>
      </c>
      <c r="C21" s="132"/>
      <c r="D21" s="132"/>
    </row>
    <row r="22" spans="1:4" ht="13.5">
      <c r="A22" s="53">
        <v>15</v>
      </c>
      <c r="B22" s="8" t="s">
        <v>452</v>
      </c>
      <c r="C22" s="91">
        <v>-6960</v>
      </c>
      <c r="D22" s="91">
        <v>-5999</v>
      </c>
    </row>
    <row r="23" spans="1:4" ht="27">
      <c r="A23" s="53">
        <v>16</v>
      </c>
      <c r="B23" s="8" t="s">
        <v>453</v>
      </c>
      <c r="C23" s="109">
        <v>0</v>
      </c>
      <c r="D23" s="109">
        <v>0</v>
      </c>
    </row>
    <row r="24" spans="1:4" ht="13.5">
      <c r="A24" s="53">
        <v>17</v>
      </c>
      <c r="B24" s="8" t="s">
        <v>454</v>
      </c>
      <c r="C24" s="109">
        <v>0</v>
      </c>
      <c r="D24" s="109">
        <v>0</v>
      </c>
    </row>
    <row r="25" spans="1:4" ht="13.5">
      <c r="A25" s="53">
        <v>18</v>
      </c>
      <c r="B25" s="8" t="s">
        <v>455</v>
      </c>
      <c r="C25" s="91">
        <v>-37235</v>
      </c>
      <c r="D25" s="91">
        <v>-23472</v>
      </c>
    </row>
    <row r="26" spans="1:4" ht="13.5">
      <c r="A26" s="53">
        <v>19</v>
      </c>
      <c r="B26" s="8" t="s">
        <v>456</v>
      </c>
      <c r="C26" s="91">
        <v>-13353</v>
      </c>
      <c r="D26" s="91">
        <v>-26187</v>
      </c>
    </row>
    <row r="27" spans="1:4" ht="13.5">
      <c r="A27" s="53">
        <v>20</v>
      </c>
      <c r="B27" s="8" t="s">
        <v>457</v>
      </c>
      <c r="C27" s="109">
        <v>0</v>
      </c>
      <c r="D27" s="109">
        <v>0</v>
      </c>
    </row>
    <row r="28" spans="1:4" ht="13.5">
      <c r="A28" s="53">
        <v>21</v>
      </c>
      <c r="B28" s="8" t="s">
        <v>458</v>
      </c>
      <c r="C28" s="91">
        <v>-1452</v>
      </c>
      <c r="D28" s="91">
        <v>-332.98149</v>
      </c>
    </row>
    <row r="29" spans="1:4" ht="13.5">
      <c r="A29" s="53">
        <v>22</v>
      </c>
      <c r="B29" s="8" t="s">
        <v>459</v>
      </c>
      <c r="C29" s="91">
        <v>-398</v>
      </c>
      <c r="D29" s="91">
        <v>-3305</v>
      </c>
    </row>
    <row r="30" spans="1:4" ht="27">
      <c r="A30" s="53">
        <v>23</v>
      </c>
      <c r="B30" s="8" t="s">
        <v>460</v>
      </c>
      <c r="C30" s="109">
        <v>0</v>
      </c>
      <c r="D30" s="109">
        <v>0</v>
      </c>
    </row>
    <row r="31" spans="1:4" ht="13.5">
      <c r="A31" s="53">
        <v>24</v>
      </c>
      <c r="B31" s="8" t="s">
        <v>449</v>
      </c>
      <c r="C31" s="109">
        <v>0</v>
      </c>
      <c r="D31" s="109">
        <v>0</v>
      </c>
    </row>
    <row r="32" spans="1:4" ht="13.5">
      <c r="A32" s="53">
        <v>25</v>
      </c>
      <c r="B32" s="8" t="s">
        <v>461</v>
      </c>
      <c r="C32" s="91">
        <v>-59398</v>
      </c>
      <c r="D32" s="91">
        <v>-59295.98149</v>
      </c>
    </row>
    <row r="33" spans="1:4" ht="13.5">
      <c r="A33" s="53">
        <v>26</v>
      </c>
      <c r="B33" s="8" t="s">
        <v>462</v>
      </c>
      <c r="C33" s="91">
        <v>53486</v>
      </c>
      <c r="D33" s="91">
        <v>48797.87312</v>
      </c>
    </row>
    <row r="34" ht="13.5">
      <c r="A3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27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2" customWidth="1"/>
    <col min="2" max="2" width="46.375" style="1" customWidth="1"/>
    <col min="3" max="3" width="11.25390625" style="1" customWidth="1"/>
    <col min="4" max="4" width="10.875" style="1" customWidth="1"/>
    <col min="5" max="16384" width="9.00390625" style="1" customWidth="1"/>
  </cols>
  <sheetData>
    <row r="2" s="11" customFormat="1" ht="13.5">
      <c r="A2" s="21" t="s">
        <v>722</v>
      </c>
    </row>
    <row r="3" s="11" customFormat="1" ht="13.5">
      <c r="A3" s="21"/>
    </row>
    <row r="4" spans="1:4" s="12" customFormat="1" ht="13.5">
      <c r="A4" s="18" t="s">
        <v>399</v>
      </c>
      <c r="B4" s="9" t="s">
        <v>400</v>
      </c>
      <c r="C4" s="49" t="s">
        <v>797</v>
      </c>
      <c r="D4" s="49" t="s">
        <v>657</v>
      </c>
    </row>
    <row r="5" spans="1:4" s="5" customFormat="1" ht="13.5">
      <c r="A5" s="18">
        <v>1</v>
      </c>
      <c r="B5" s="9">
        <v>2</v>
      </c>
      <c r="C5" s="9">
        <v>3</v>
      </c>
      <c r="D5" s="9">
        <v>4</v>
      </c>
    </row>
    <row r="6" spans="1:4" ht="13.5">
      <c r="A6" s="240" t="s">
        <v>187</v>
      </c>
      <c r="B6" s="241"/>
      <c r="C6" s="7"/>
      <c r="D6" s="103"/>
    </row>
    <row r="7" spans="1:4" ht="54">
      <c r="A7" s="10">
        <v>1</v>
      </c>
      <c r="B7" s="8" t="s">
        <v>463</v>
      </c>
      <c r="C7" s="193">
        <v>38198</v>
      </c>
      <c r="D7" s="193">
        <v>11067.0779</v>
      </c>
    </row>
    <row r="8" spans="1:4" ht="13.5">
      <c r="A8" s="10" t="s">
        <v>203</v>
      </c>
      <c r="B8" s="8" t="s">
        <v>464</v>
      </c>
      <c r="C8" s="104">
        <v>24470</v>
      </c>
      <c r="D8" s="104">
        <v>6261.0779</v>
      </c>
    </row>
    <row r="9" spans="1:4" ht="13.5">
      <c r="A9" s="10" t="s">
        <v>204</v>
      </c>
      <c r="B9" s="8" t="s">
        <v>465</v>
      </c>
      <c r="C9" s="104">
        <v>13615</v>
      </c>
      <c r="D9" s="104">
        <v>4796</v>
      </c>
    </row>
    <row r="10" spans="1:4" ht="13.5">
      <c r="A10" s="10" t="s">
        <v>304</v>
      </c>
      <c r="B10" s="8" t="s">
        <v>466</v>
      </c>
      <c r="C10" s="105">
        <v>0</v>
      </c>
      <c r="D10" s="105">
        <v>0</v>
      </c>
    </row>
    <row r="11" spans="1:4" ht="13.5">
      <c r="A11" s="10" t="s">
        <v>305</v>
      </c>
      <c r="B11" s="8" t="s">
        <v>467</v>
      </c>
      <c r="C11" s="105">
        <v>0</v>
      </c>
      <c r="D11" s="105">
        <v>0</v>
      </c>
    </row>
    <row r="12" spans="1:4" ht="13.5">
      <c r="A12" s="10" t="s">
        <v>306</v>
      </c>
      <c r="B12" s="8" t="s">
        <v>468</v>
      </c>
      <c r="C12" s="105">
        <v>0</v>
      </c>
      <c r="D12" s="105">
        <v>0</v>
      </c>
    </row>
    <row r="13" spans="1:4" ht="13.5">
      <c r="A13" s="10" t="s">
        <v>475</v>
      </c>
      <c r="B13" s="8" t="s">
        <v>600</v>
      </c>
      <c r="C13" s="104">
        <v>16</v>
      </c>
      <c r="D13" s="104">
        <v>8</v>
      </c>
    </row>
    <row r="14" spans="1:4" ht="13.5">
      <c r="A14" s="10" t="s">
        <v>476</v>
      </c>
      <c r="B14" s="8" t="s">
        <v>561</v>
      </c>
      <c r="C14" s="104">
        <v>97</v>
      </c>
      <c r="D14" s="104">
        <v>2</v>
      </c>
    </row>
    <row r="15" spans="1:4" ht="54">
      <c r="A15" s="10">
        <v>2</v>
      </c>
      <c r="B15" s="8" t="s">
        <v>469</v>
      </c>
      <c r="C15" s="104">
        <v>92468</v>
      </c>
      <c r="D15" s="104">
        <v>20188</v>
      </c>
    </row>
    <row r="16" spans="1:4" ht="13.5">
      <c r="A16" s="10">
        <v>3</v>
      </c>
      <c r="B16" s="8" t="s">
        <v>470</v>
      </c>
      <c r="C16" s="104">
        <v>130666</v>
      </c>
      <c r="D16" s="104">
        <v>31255.14632</v>
      </c>
    </row>
    <row r="17" spans="1:4" ht="13.5">
      <c r="A17" s="240" t="s">
        <v>188</v>
      </c>
      <c r="B17" s="241"/>
      <c r="C17" s="103"/>
      <c r="D17" s="103"/>
    </row>
    <row r="18" spans="1:4" ht="54">
      <c r="A18" s="10">
        <v>4</v>
      </c>
      <c r="B18" s="8" t="s">
        <v>471</v>
      </c>
      <c r="C18" s="104">
        <v>-3935</v>
      </c>
      <c r="D18" s="104">
        <v>-1437.78594</v>
      </c>
    </row>
    <row r="19" spans="1:4" ht="13.5">
      <c r="A19" s="10" t="s">
        <v>176</v>
      </c>
      <c r="B19" s="8" t="s">
        <v>464</v>
      </c>
      <c r="C19" s="104">
        <v>-2762</v>
      </c>
      <c r="D19" s="104">
        <v>-841.4620699999999</v>
      </c>
    </row>
    <row r="20" spans="1:4" ht="13.5">
      <c r="A20" s="10" t="s">
        <v>177</v>
      </c>
      <c r="B20" s="8" t="s">
        <v>465</v>
      </c>
      <c r="C20" s="104">
        <v>-1106</v>
      </c>
      <c r="D20" s="104">
        <v>-566.32387</v>
      </c>
    </row>
    <row r="21" spans="1:4" ht="13.5">
      <c r="A21" s="10" t="s">
        <v>505</v>
      </c>
      <c r="B21" s="8" t="s">
        <v>466</v>
      </c>
      <c r="C21" s="105">
        <v>0</v>
      </c>
      <c r="D21" s="105">
        <v>0</v>
      </c>
    </row>
    <row r="22" spans="1:4" ht="13.5">
      <c r="A22" s="10" t="s">
        <v>506</v>
      </c>
      <c r="B22" s="8" t="s">
        <v>467</v>
      </c>
      <c r="C22" s="105">
        <v>0</v>
      </c>
      <c r="D22" s="105">
        <v>0</v>
      </c>
    </row>
    <row r="23" spans="1:4" ht="13.5">
      <c r="A23" s="10" t="s">
        <v>507</v>
      </c>
      <c r="B23" s="8" t="s">
        <v>561</v>
      </c>
      <c r="C23" s="104">
        <v>-67</v>
      </c>
      <c r="D23" s="104">
        <v>-30</v>
      </c>
    </row>
    <row r="24" spans="1:4" ht="54">
      <c r="A24" s="10">
        <v>5</v>
      </c>
      <c r="B24" s="8" t="s">
        <v>472</v>
      </c>
      <c r="C24" s="105">
        <v>0</v>
      </c>
      <c r="D24" s="104">
        <v>-2438</v>
      </c>
    </row>
    <row r="25" spans="1:4" ht="13.5">
      <c r="A25" s="10">
        <v>6</v>
      </c>
      <c r="B25" s="8" t="s">
        <v>473</v>
      </c>
      <c r="C25" s="104">
        <v>-3935</v>
      </c>
      <c r="D25" s="104">
        <v>-3875.8299399999996</v>
      </c>
    </row>
    <row r="26" spans="1:5" ht="13.5">
      <c r="A26" s="10">
        <v>7</v>
      </c>
      <c r="B26" s="8" t="s">
        <v>474</v>
      </c>
      <c r="C26" s="104">
        <v>126731</v>
      </c>
      <c r="D26" s="104">
        <v>27379.31638</v>
      </c>
      <c r="E26" s="71" t="s">
        <v>617</v>
      </c>
    </row>
    <row r="27" ht="13.5">
      <c r="E27" s="1" t="s">
        <v>617</v>
      </c>
    </row>
  </sheetData>
  <sheetProtection/>
  <mergeCells count="2">
    <mergeCell ref="A6:B6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7"/>
  <sheetViews>
    <sheetView zoomScalePageLayoutView="0" workbookViewId="0" topLeftCell="A1">
      <selection activeCell="F1" sqref="F1:G16384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0.25390625" style="1" customWidth="1"/>
    <col min="5" max="5" width="11.875" style="1" customWidth="1"/>
    <col min="6" max="16384" width="9.00390625" style="1" customWidth="1"/>
  </cols>
  <sheetData>
    <row r="2" s="11" customFormat="1" ht="13.5">
      <c r="A2" s="11" t="s">
        <v>723</v>
      </c>
    </row>
    <row r="3" s="11" customFormat="1" ht="13.5"/>
    <row r="4" spans="1:5" s="12" customFormat="1" ht="13.5">
      <c r="A4" s="9" t="s">
        <v>399</v>
      </c>
      <c r="B4" s="9" t="s">
        <v>400</v>
      </c>
      <c r="C4" s="9" t="s">
        <v>209</v>
      </c>
      <c r="D4" s="49" t="s">
        <v>797</v>
      </c>
      <c r="E4" s="49" t="s">
        <v>657</v>
      </c>
    </row>
    <row r="5" spans="1:5" s="5" customFormat="1" ht="13.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13.5">
      <c r="A6" s="8">
        <v>1</v>
      </c>
      <c r="B6" s="8" t="s">
        <v>477</v>
      </c>
      <c r="C6" s="8"/>
      <c r="D6" s="133">
        <v>0</v>
      </c>
      <c r="E6" s="133">
        <v>0</v>
      </c>
    </row>
    <row r="7" spans="1:5" ht="27">
      <c r="A7" s="8">
        <v>2</v>
      </c>
      <c r="B7" s="8" t="s">
        <v>478</v>
      </c>
      <c r="C7" s="8"/>
      <c r="D7" s="133">
        <v>0</v>
      </c>
      <c r="E7" s="133">
        <v>0</v>
      </c>
    </row>
    <row r="8" spans="1:5" ht="13.5">
      <c r="A8" s="8">
        <v>3</v>
      </c>
      <c r="B8" s="8" t="s">
        <v>479</v>
      </c>
      <c r="C8" s="8"/>
      <c r="D8" s="134">
        <v>338</v>
      </c>
      <c r="E8" s="134">
        <v>46</v>
      </c>
    </row>
    <row r="9" spans="1:5" ht="13.5">
      <c r="A9" s="8">
        <v>4</v>
      </c>
      <c r="B9" s="8" t="s">
        <v>480</v>
      </c>
      <c r="C9" s="8"/>
      <c r="D9" s="133">
        <v>0</v>
      </c>
      <c r="E9" s="133">
        <v>0</v>
      </c>
    </row>
    <row r="10" spans="1:5" ht="27">
      <c r="A10" s="8">
        <v>5</v>
      </c>
      <c r="B10" s="8" t="s">
        <v>481</v>
      </c>
      <c r="C10" s="8"/>
      <c r="D10" s="134">
        <v>1</v>
      </c>
      <c r="E10" s="134">
        <v>2.47603</v>
      </c>
    </row>
    <row r="11" spans="1:5" ht="27">
      <c r="A11" s="8">
        <v>6</v>
      </c>
      <c r="B11" s="8" t="s">
        <v>482</v>
      </c>
      <c r="C11" s="8"/>
      <c r="D11" s="133">
        <v>0</v>
      </c>
      <c r="E11" s="133">
        <v>0</v>
      </c>
    </row>
    <row r="12" spans="1:5" ht="13.5">
      <c r="A12" s="8">
        <v>7</v>
      </c>
      <c r="B12" s="8" t="s">
        <v>483</v>
      </c>
      <c r="C12" s="8"/>
      <c r="D12" s="133">
        <v>0</v>
      </c>
      <c r="E12" s="133">
        <v>0</v>
      </c>
    </row>
    <row r="13" spans="1:5" ht="13.5">
      <c r="A13" s="8">
        <v>8</v>
      </c>
      <c r="B13" s="76" t="s">
        <v>636</v>
      </c>
      <c r="C13" s="8"/>
      <c r="D13" s="79">
        <v>10559</v>
      </c>
      <c r="E13" s="79">
        <v>6525</v>
      </c>
    </row>
    <row r="14" spans="1:5" ht="13.5">
      <c r="A14" s="8">
        <v>9</v>
      </c>
      <c r="B14" s="8" t="s">
        <v>757</v>
      </c>
      <c r="C14" s="8"/>
      <c r="D14" s="79">
        <v>321</v>
      </c>
      <c r="E14" s="79">
        <v>489</v>
      </c>
    </row>
    <row r="15" spans="1:5" ht="27">
      <c r="A15" s="8">
        <v>10</v>
      </c>
      <c r="B15" s="8" t="s">
        <v>724</v>
      </c>
      <c r="C15" s="8"/>
      <c r="D15" s="79">
        <v>3189</v>
      </c>
      <c r="E15" s="79">
        <v>4983</v>
      </c>
    </row>
    <row r="16" spans="1:5" ht="13.5">
      <c r="A16" s="8">
        <v>11</v>
      </c>
      <c r="B16" s="8" t="s">
        <v>561</v>
      </c>
      <c r="C16" s="8"/>
      <c r="D16" s="135">
        <v>71</v>
      </c>
      <c r="E16" s="135">
        <v>366</v>
      </c>
    </row>
    <row r="17" spans="1:5" ht="13.5">
      <c r="A17" s="8">
        <v>12</v>
      </c>
      <c r="B17" s="8" t="s">
        <v>484</v>
      </c>
      <c r="C17" s="8"/>
      <c r="D17" s="134">
        <v>14479</v>
      </c>
      <c r="E17" s="134">
        <v>12411.47603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64"/>
  <sheetViews>
    <sheetView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" width="9.75390625" style="11" customWidth="1"/>
    <col min="2" max="2" width="6.625" style="37" customWidth="1"/>
    <col min="3" max="3" width="65.375" style="11" customWidth="1"/>
    <col min="4" max="4" width="9.125" style="39" customWidth="1"/>
    <col min="5" max="5" width="13.125" style="11" customWidth="1"/>
    <col min="6" max="6" width="19.625" style="11" customWidth="1"/>
    <col min="7" max="7" width="14.375" style="11" customWidth="1"/>
    <col min="8" max="8" width="13.875" style="11" customWidth="1"/>
    <col min="9" max="9" width="11.25390625" style="11" customWidth="1"/>
    <col min="10" max="10" width="12.625" style="11" customWidth="1"/>
    <col min="11" max="16384" width="9.00390625" style="11" customWidth="1"/>
  </cols>
  <sheetData>
    <row r="1" spans="3:5" ht="13.5">
      <c r="C1" s="38"/>
      <c r="D1" s="12"/>
      <c r="E1" s="12" t="s">
        <v>71</v>
      </c>
    </row>
    <row r="2" spans="3:5" ht="13.5">
      <c r="C2" s="38"/>
      <c r="D2" s="12"/>
      <c r="E2" s="12" t="s">
        <v>795</v>
      </c>
    </row>
    <row r="3" spans="3:5" ht="13.5">
      <c r="C3" s="38"/>
      <c r="D3" s="12"/>
      <c r="E3" s="39" t="s">
        <v>622</v>
      </c>
    </row>
    <row r="4" ht="13.5">
      <c r="J4" s="32" t="s">
        <v>321</v>
      </c>
    </row>
    <row r="5" spans="2:10" s="12" customFormat="1" ht="13.5" customHeight="1">
      <c r="B5" s="218" t="s">
        <v>399</v>
      </c>
      <c r="C5" s="220" t="s">
        <v>400</v>
      </c>
      <c r="D5" s="220" t="s">
        <v>209</v>
      </c>
      <c r="E5" s="222" t="s">
        <v>247</v>
      </c>
      <c r="F5" s="223"/>
      <c r="G5" s="223"/>
      <c r="H5" s="224"/>
      <c r="I5" s="220" t="s">
        <v>275</v>
      </c>
      <c r="J5" s="220" t="s">
        <v>276</v>
      </c>
    </row>
    <row r="6" spans="2:10" s="12" customFormat="1" ht="43.5" customHeight="1">
      <c r="B6" s="219"/>
      <c r="C6" s="221"/>
      <c r="D6" s="221"/>
      <c r="E6" s="9" t="s">
        <v>273</v>
      </c>
      <c r="F6" s="9" t="s">
        <v>781</v>
      </c>
      <c r="G6" s="9" t="s">
        <v>341</v>
      </c>
      <c r="H6" s="9" t="s">
        <v>274</v>
      </c>
      <c r="I6" s="221"/>
      <c r="J6" s="221"/>
    </row>
    <row r="7" spans="2:10" s="12" customFormat="1" ht="14.25" thickBot="1">
      <c r="B7" s="27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</row>
    <row r="8" spans="2:10" ht="14.25" thickTop="1">
      <c r="B8" s="33">
        <v>1</v>
      </c>
      <c r="C8" s="31" t="s">
        <v>726</v>
      </c>
      <c r="D8" s="35">
        <v>1</v>
      </c>
      <c r="E8" s="115">
        <v>125601</v>
      </c>
      <c r="F8" s="115">
        <v>15139</v>
      </c>
      <c r="G8" s="115">
        <v>38189</v>
      </c>
      <c r="H8" s="115">
        <v>178929</v>
      </c>
      <c r="I8" s="115">
        <v>0</v>
      </c>
      <c r="J8" s="115">
        <v>178929</v>
      </c>
    </row>
    <row r="9" spans="2:10" ht="30" customHeight="1">
      <c r="B9" s="20">
        <v>2</v>
      </c>
      <c r="C9" s="8" t="s">
        <v>248</v>
      </c>
      <c r="D9" s="35"/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</row>
    <row r="10" spans="2:10" ht="13.5">
      <c r="B10" s="20">
        <v>3</v>
      </c>
      <c r="C10" s="8" t="s">
        <v>800</v>
      </c>
      <c r="D10" s="35"/>
      <c r="E10" s="115">
        <v>125601</v>
      </c>
      <c r="F10" s="115">
        <v>15139</v>
      </c>
      <c r="G10" s="115">
        <v>38189</v>
      </c>
      <c r="H10" s="115">
        <v>178929</v>
      </c>
      <c r="I10" s="115">
        <v>0</v>
      </c>
      <c r="J10" s="115">
        <v>178929</v>
      </c>
    </row>
    <row r="11" spans="2:10" ht="13.5">
      <c r="B11" s="20">
        <v>4</v>
      </c>
      <c r="C11" s="8" t="s">
        <v>249</v>
      </c>
      <c r="D11" s="35"/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</row>
    <row r="12" spans="2:10" ht="13.5">
      <c r="B12" s="20" t="s">
        <v>176</v>
      </c>
      <c r="C12" s="8" t="s">
        <v>250</v>
      </c>
      <c r="D12" s="35"/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</row>
    <row r="13" spans="2:10" ht="13.5">
      <c r="B13" s="20" t="s">
        <v>177</v>
      </c>
      <c r="C13" s="8" t="s">
        <v>251</v>
      </c>
      <c r="D13" s="35"/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</row>
    <row r="14" spans="2:10" ht="13.5">
      <c r="B14" s="20">
        <v>5</v>
      </c>
      <c r="C14" s="8" t="s">
        <v>252</v>
      </c>
      <c r="D14" s="35"/>
      <c r="E14" s="40"/>
      <c r="F14" s="40"/>
      <c r="G14" s="40"/>
      <c r="H14" s="40"/>
      <c r="I14" s="40"/>
      <c r="J14" s="40"/>
    </row>
    <row r="15" spans="2:10" ht="13.5">
      <c r="B15" s="20" t="s">
        <v>178</v>
      </c>
      <c r="C15" s="8" t="s">
        <v>253</v>
      </c>
      <c r="D15" s="35"/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</row>
    <row r="16" spans="2:10" ht="13.5">
      <c r="B16" s="20" t="s">
        <v>179</v>
      </c>
      <c r="C16" s="8" t="s">
        <v>254</v>
      </c>
      <c r="D16" s="35"/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</row>
    <row r="17" spans="2:10" ht="13.5">
      <c r="B17" s="20">
        <v>6</v>
      </c>
      <c r="C17" s="8" t="s">
        <v>255</v>
      </c>
      <c r="D17" s="35"/>
      <c r="E17" s="40"/>
      <c r="F17" s="40"/>
      <c r="G17" s="40"/>
      <c r="H17" s="40"/>
      <c r="I17" s="40"/>
      <c r="J17" s="40"/>
    </row>
    <row r="18" spans="2:10" ht="13.5">
      <c r="B18" s="20">
        <v>7</v>
      </c>
      <c r="C18" s="8" t="s">
        <v>256</v>
      </c>
      <c r="D18" s="35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</row>
    <row r="19" spans="2:10" ht="13.5">
      <c r="B19" s="20">
        <v>8</v>
      </c>
      <c r="C19" s="8" t="s">
        <v>257</v>
      </c>
      <c r="D19" s="35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2:10" ht="27">
      <c r="B20" s="20">
        <v>9</v>
      </c>
      <c r="C20" s="8" t="s">
        <v>258</v>
      </c>
      <c r="D20" s="35"/>
      <c r="E20" s="115">
        <v>0</v>
      </c>
      <c r="F20" s="115">
        <v>14224</v>
      </c>
      <c r="G20" s="115">
        <v>-14224</v>
      </c>
      <c r="H20" s="115">
        <v>0</v>
      </c>
      <c r="I20" s="115">
        <v>0</v>
      </c>
      <c r="J20" s="115">
        <v>0</v>
      </c>
    </row>
    <row r="21" spans="2:10" ht="13.5">
      <c r="B21" s="20">
        <v>10</v>
      </c>
      <c r="C21" s="8" t="s">
        <v>259</v>
      </c>
      <c r="D21" s="35" t="s">
        <v>794</v>
      </c>
      <c r="E21" s="115">
        <v>0</v>
      </c>
      <c r="F21" s="115">
        <v>0</v>
      </c>
      <c r="G21" s="115">
        <v>5415</v>
      </c>
      <c r="H21" s="115">
        <v>5415</v>
      </c>
      <c r="I21" s="115">
        <v>0</v>
      </c>
      <c r="J21" s="115">
        <v>5415</v>
      </c>
    </row>
    <row r="22" spans="2:10" ht="13.5">
      <c r="B22" s="20">
        <v>11</v>
      </c>
      <c r="C22" s="8" t="s">
        <v>260</v>
      </c>
      <c r="E22" s="115">
        <v>0</v>
      </c>
      <c r="F22" s="115">
        <v>14224</v>
      </c>
      <c r="G22" s="115">
        <v>-8809</v>
      </c>
      <c r="H22" s="115">
        <v>5415</v>
      </c>
      <c r="I22" s="115">
        <v>0</v>
      </c>
      <c r="J22" s="115">
        <v>5415</v>
      </c>
    </row>
    <row r="23" spans="2:10" ht="13.5">
      <c r="B23" s="20">
        <v>12</v>
      </c>
      <c r="C23" s="8" t="s">
        <v>261</v>
      </c>
      <c r="D23" s="35"/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</row>
    <row r="24" spans="2:10" ht="13.5">
      <c r="B24" s="20">
        <v>13</v>
      </c>
      <c r="C24" s="8" t="s">
        <v>262</v>
      </c>
      <c r="D24" s="35"/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</row>
    <row r="25" spans="2:10" ht="13.5">
      <c r="B25" s="20" t="s">
        <v>180</v>
      </c>
      <c r="C25" s="8" t="s">
        <v>263</v>
      </c>
      <c r="D25" s="35"/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</row>
    <row r="26" spans="2:10" ht="13.5">
      <c r="B26" s="20" t="s">
        <v>181</v>
      </c>
      <c r="C26" s="8" t="s">
        <v>264</v>
      </c>
      <c r="D26" s="35"/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</row>
    <row r="27" spans="2:10" ht="13.5">
      <c r="B27" s="20" t="s">
        <v>277</v>
      </c>
      <c r="C27" s="8" t="s">
        <v>265</v>
      </c>
      <c r="D27" s="35"/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</row>
    <row r="28" spans="2:10" ht="13.5">
      <c r="B28" s="20">
        <v>14</v>
      </c>
      <c r="C28" s="8" t="s">
        <v>266</v>
      </c>
      <c r="D28" s="35"/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</row>
    <row r="29" spans="2:10" ht="13.5">
      <c r="B29" s="20">
        <v>15</v>
      </c>
      <c r="C29" s="8" t="s">
        <v>267</v>
      </c>
      <c r="D29" s="35"/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</row>
    <row r="30" spans="2:10" ht="27">
      <c r="B30" s="20">
        <v>16</v>
      </c>
      <c r="C30" s="8" t="s">
        <v>801</v>
      </c>
      <c r="D30" s="35">
        <v>1</v>
      </c>
      <c r="E30" s="115">
        <v>125601</v>
      </c>
      <c r="F30" s="115">
        <v>29363</v>
      </c>
      <c r="G30" s="115">
        <v>29380</v>
      </c>
      <c r="H30" s="115">
        <v>184344</v>
      </c>
      <c r="I30" s="115">
        <v>0</v>
      </c>
      <c r="J30" s="115">
        <v>184344</v>
      </c>
    </row>
    <row r="31" spans="2:10" ht="13.5">
      <c r="B31" s="20">
        <v>17</v>
      </c>
      <c r="C31" s="8" t="s">
        <v>268</v>
      </c>
      <c r="D31" s="35"/>
      <c r="E31" s="115">
        <v>125601</v>
      </c>
      <c r="F31" s="115">
        <v>29363</v>
      </c>
      <c r="G31" s="115">
        <v>29380</v>
      </c>
      <c r="H31" s="115">
        <v>184344</v>
      </c>
      <c r="I31" s="115">
        <v>0</v>
      </c>
      <c r="J31" s="115">
        <v>184344</v>
      </c>
    </row>
    <row r="32" spans="2:10" ht="13.5">
      <c r="B32" s="20" t="s">
        <v>278</v>
      </c>
      <c r="C32" s="8" t="s">
        <v>269</v>
      </c>
      <c r="D32" s="35"/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</row>
    <row r="33" spans="2:10" ht="13.5">
      <c r="B33" s="20" t="s">
        <v>279</v>
      </c>
      <c r="C33" s="8" t="s">
        <v>270</v>
      </c>
      <c r="D33" s="35"/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</row>
    <row r="34" spans="2:10" ht="13.5">
      <c r="B34" s="20">
        <v>18</v>
      </c>
      <c r="C34" s="8" t="s">
        <v>249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</row>
    <row r="35" spans="2:10" ht="13.5">
      <c r="B35" s="20" t="s">
        <v>280</v>
      </c>
      <c r="C35" s="8" t="s">
        <v>250</v>
      </c>
      <c r="D35" s="35"/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</row>
    <row r="36" spans="2:10" ht="13.5">
      <c r="B36" s="20" t="s">
        <v>281</v>
      </c>
      <c r="C36" s="8" t="s">
        <v>251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</row>
    <row r="37" spans="2:10" ht="13.5">
      <c r="B37" s="20">
        <v>19</v>
      </c>
      <c r="C37" s="8" t="s">
        <v>252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</row>
    <row r="38" spans="2:10" ht="13.5">
      <c r="B38" s="20" t="s">
        <v>207</v>
      </c>
      <c r="C38" s="8" t="s">
        <v>253</v>
      </c>
      <c r="D38" s="35"/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</row>
    <row r="39" spans="2:10" ht="13.5">
      <c r="B39" s="20" t="s">
        <v>208</v>
      </c>
      <c r="C39" s="8" t="s">
        <v>254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</row>
    <row r="40" spans="2:10" ht="13.5">
      <c r="B40" s="20">
        <v>20</v>
      </c>
      <c r="C40" s="8" t="s">
        <v>255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</row>
    <row r="41" spans="2:10" ht="13.5">
      <c r="B41" s="20">
        <v>21</v>
      </c>
      <c r="C41" s="8" t="s">
        <v>256</v>
      </c>
      <c r="D41" s="35"/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</row>
    <row r="42" spans="2:10" ht="13.5">
      <c r="B42" s="20">
        <v>22</v>
      </c>
      <c r="C42" s="8" t="s">
        <v>257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</row>
    <row r="43" spans="2:10" ht="27">
      <c r="B43" s="20">
        <v>23</v>
      </c>
      <c r="C43" s="8" t="s">
        <v>258</v>
      </c>
      <c r="D43" s="35"/>
      <c r="E43" s="115">
        <v>0</v>
      </c>
      <c r="F43" s="115">
        <v>2762</v>
      </c>
      <c r="G43" s="115">
        <v>-2762</v>
      </c>
      <c r="H43" s="115">
        <v>0</v>
      </c>
      <c r="I43" s="115">
        <v>0</v>
      </c>
      <c r="J43" s="115">
        <v>0</v>
      </c>
    </row>
    <row r="44" spans="2:10" ht="13.5">
      <c r="B44" s="20">
        <v>24</v>
      </c>
      <c r="C44" s="8" t="s">
        <v>271</v>
      </c>
      <c r="D44" s="35" t="s">
        <v>794</v>
      </c>
      <c r="E44" s="115">
        <v>0</v>
      </c>
      <c r="F44" s="115">
        <v>0</v>
      </c>
      <c r="G44" s="115">
        <v>96</v>
      </c>
      <c r="H44" s="115">
        <v>96</v>
      </c>
      <c r="I44" s="115">
        <v>0</v>
      </c>
      <c r="J44" s="115">
        <v>96</v>
      </c>
    </row>
    <row r="45" spans="2:10" ht="13.5">
      <c r="B45" s="20">
        <v>25</v>
      </c>
      <c r="C45" s="8" t="s">
        <v>260</v>
      </c>
      <c r="E45" s="115">
        <v>0</v>
      </c>
      <c r="F45" s="115">
        <v>2762</v>
      </c>
      <c r="G45" s="115">
        <v>-2666</v>
      </c>
      <c r="H45" s="115">
        <v>96</v>
      </c>
      <c r="I45" s="115">
        <v>0</v>
      </c>
      <c r="J45" s="115">
        <v>96</v>
      </c>
    </row>
    <row r="46" spans="2:10" ht="13.5">
      <c r="B46" s="20">
        <v>26</v>
      </c>
      <c r="C46" s="8" t="s">
        <v>261</v>
      </c>
      <c r="D46" s="35"/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</row>
    <row r="47" spans="2:10" ht="13.5">
      <c r="B47" s="20">
        <v>27</v>
      </c>
      <c r="C47" s="8" t="s">
        <v>262</v>
      </c>
      <c r="D47" s="35"/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</row>
    <row r="48" spans="2:10" ht="13.5">
      <c r="B48" s="20" t="s">
        <v>282</v>
      </c>
      <c r="C48" s="8" t="s">
        <v>263</v>
      </c>
      <c r="D48" s="35"/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</row>
    <row r="49" spans="2:10" ht="13.5">
      <c r="B49" s="20" t="s">
        <v>283</v>
      </c>
      <c r="C49" s="8" t="s">
        <v>264</v>
      </c>
      <c r="D49" s="35"/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</row>
    <row r="50" spans="2:10" ht="13.5">
      <c r="B50" s="20" t="s">
        <v>284</v>
      </c>
      <c r="C50" s="8" t="s">
        <v>265</v>
      </c>
      <c r="D50" s="35"/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</row>
    <row r="51" spans="2:10" ht="13.5">
      <c r="B51" s="20">
        <v>28</v>
      </c>
      <c r="C51" s="8" t="s">
        <v>266</v>
      </c>
      <c r="D51" s="35"/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</row>
    <row r="52" spans="2:10" ht="13.5">
      <c r="B52" s="20">
        <v>29</v>
      </c>
      <c r="C52" s="8" t="s">
        <v>267</v>
      </c>
      <c r="D52" s="35"/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</row>
    <row r="53" spans="2:10" ht="13.5">
      <c r="B53" s="20">
        <v>30</v>
      </c>
      <c r="C53" s="8" t="s">
        <v>802</v>
      </c>
      <c r="D53" s="35">
        <v>1</v>
      </c>
      <c r="E53" s="115">
        <v>125601</v>
      </c>
      <c r="F53" s="115">
        <v>32125</v>
      </c>
      <c r="G53" s="115">
        <v>26714</v>
      </c>
      <c r="H53" s="115">
        <v>184440</v>
      </c>
      <c r="I53" s="115">
        <v>0</v>
      </c>
      <c r="J53" s="115">
        <v>184440</v>
      </c>
    </row>
    <row r="55" spans="2:6" ht="13.5">
      <c r="B55" s="41" t="s">
        <v>798</v>
      </c>
      <c r="E55" s="42"/>
      <c r="F55" s="42"/>
    </row>
    <row r="56" spans="1:6" ht="6.75" customHeight="1">
      <c r="A56" s="11" t="s">
        <v>617</v>
      </c>
      <c r="B56" s="41" t="s">
        <v>617</v>
      </c>
      <c r="E56" s="50"/>
      <c r="F56" s="42"/>
    </row>
    <row r="57" spans="2:6" ht="13.5">
      <c r="B57" s="41" t="s">
        <v>618</v>
      </c>
      <c r="E57" s="51"/>
      <c r="F57" s="42" t="s">
        <v>619</v>
      </c>
    </row>
    <row r="58" spans="5:6" ht="13.5">
      <c r="E58" s="42"/>
      <c r="F58" s="42"/>
    </row>
    <row r="59" spans="5:6" ht="13.5">
      <c r="E59" s="42"/>
      <c r="F59" s="42"/>
    </row>
    <row r="60" spans="3:6" ht="13.5">
      <c r="C60" s="11" t="s">
        <v>322</v>
      </c>
      <c r="E60" s="42"/>
      <c r="F60" s="42" t="s">
        <v>620</v>
      </c>
    </row>
    <row r="61" spans="2:6" ht="13.5">
      <c r="B61" s="11"/>
      <c r="E61" s="52"/>
      <c r="F61" s="42"/>
    </row>
    <row r="62" spans="2:6" ht="13.5">
      <c r="B62" s="41"/>
      <c r="E62" s="42"/>
      <c r="F62" s="42"/>
    </row>
    <row r="63" spans="2:6" ht="13.5">
      <c r="B63" s="41"/>
      <c r="C63" s="112" t="s">
        <v>799</v>
      </c>
      <c r="E63" s="42"/>
      <c r="F63" s="42"/>
    </row>
    <row r="64" spans="2:6" ht="13.5">
      <c r="B64" s="29"/>
      <c r="C64" s="30"/>
      <c r="E64" s="42"/>
      <c r="F64" s="42"/>
    </row>
  </sheetData>
  <sheetProtection/>
  <mergeCells count="6">
    <mergeCell ref="B5:B6"/>
    <mergeCell ref="C5:C6"/>
    <mergeCell ref="D5:D6"/>
    <mergeCell ref="E5:H5"/>
    <mergeCell ref="I5:I6"/>
    <mergeCell ref="J5:J6"/>
  </mergeCells>
  <printOptions/>
  <pageMargins left="0.3937007874015748" right="0.3937007874015748" top="0.03937007874015748" bottom="0.03937007874015748" header="0.03937007874015748" footer="0.03937007874015748"/>
  <pageSetup horizontalDpi="300" verticalDpi="3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27"/>
  <sheetViews>
    <sheetView zoomScalePageLayoutView="0" workbookViewId="0" topLeftCell="A1">
      <selection activeCell="F1" sqref="F1:G16384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3.00390625" style="1" bestFit="1" customWidth="1"/>
    <col min="5" max="5" width="10.50390625" style="1" customWidth="1"/>
    <col min="6" max="16384" width="9.00390625" style="1" customWidth="1"/>
  </cols>
  <sheetData>
    <row r="2" s="11" customFormat="1" ht="13.5">
      <c r="A2" s="11" t="s">
        <v>725</v>
      </c>
    </row>
    <row r="3" s="11" customFormat="1" ht="13.5"/>
    <row r="4" spans="1:5" s="12" customFormat="1" ht="13.5">
      <c r="A4" s="9" t="s">
        <v>399</v>
      </c>
      <c r="B4" s="9" t="s">
        <v>400</v>
      </c>
      <c r="C4" s="9" t="s">
        <v>209</v>
      </c>
      <c r="D4" s="49" t="s">
        <v>797</v>
      </c>
      <c r="E4" s="49" t="s">
        <v>657</v>
      </c>
    </row>
    <row r="5" spans="1:5" s="5" customFormat="1" ht="13.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13.5">
      <c r="A6" s="53">
        <v>1</v>
      </c>
      <c r="B6" s="8" t="s">
        <v>485</v>
      </c>
      <c r="C6" s="7"/>
      <c r="D6" s="84">
        <v>-84372</v>
      </c>
      <c r="E6" s="84">
        <v>-23827</v>
      </c>
    </row>
    <row r="7" spans="1:5" ht="13.5">
      <c r="A7" s="53">
        <v>2</v>
      </c>
      <c r="B7" s="8" t="s">
        <v>486</v>
      </c>
      <c r="C7" s="7"/>
      <c r="D7" s="84">
        <v>-8950</v>
      </c>
      <c r="E7" s="84">
        <v>-2645.88407</v>
      </c>
    </row>
    <row r="8" spans="1:5" ht="27">
      <c r="A8" s="53">
        <v>3</v>
      </c>
      <c r="B8" s="8" t="s">
        <v>487</v>
      </c>
      <c r="C8" s="7"/>
      <c r="D8" s="90">
        <v>0</v>
      </c>
      <c r="E8" s="90">
        <v>0</v>
      </c>
    </row>
    <row r="9" spans="1:5" ht="27">
      <c r="A9" s="53">
        <v>4</v>
      </c>
      <c r="B9" s="8" t="s">
        <v>488</v>
      </c>
      <c r="C9" s="7"/>
      <c r="D9" s="90">
        <v>0</v>
      </c>
      <c r="E9" s="90">
        <v>0</v>
      </c>
    </row>
    <row r="10" spans="1:5" ht="13.5">
      <c r="A10" s="53">
        <v>5</v>
      </c>
      <c r="B10" s="8" t="s">
        <v>489</v>
      </c>
      <c r="C10" s="7"/>
      <c r="D10" s="90">
        <v>0</v>
      </c>
      <c r="E10" s="90">
        <v>0</v>
      </c>
    </row>
    <row r="11" spans="1:5" ht="27">
      <c r="A11" s="53">
        <v>6</v>
      </c>
      <c r="B11" s="8" t="s">
        <v>490</v>
      </c>
      <c r="C11" s="7"/>
      <c r="D11" s="91">
        <v>-4</v>
      </c>
      <c r="E11" s="91">
        <v>-4</v>
      </c>
    </row>
    <row r="12" spans="1:5" ht="46.5" customHeight="1">
      <c r="A12" s="53">
        <v>7</v>
      </c>
      <c r="B12" s="8" t="s">
        <v>491</v>
      </c>
      <c r="C12" s="7"/>
      <c r="D12" s="84">
        <v>-12866</v>
      </c>
      <c r="E12" s="84">
        <v>-5530</v>
      </c>
    </row>
    <row r="13" spans="1:5" ht="13.5">
      <c r="A13" s="53">
        <v>8</v>
      </c>
      <c r="B13" s="8" t="s">
        <v>667</v>
      </c>
      <c r="C13" s="7"/>
      <c r="D13" s="84">
        <v>-30374</v>
      </c>
      <c r="E13" s="84">
        <v>-11515</v>
      </c>
    </row>
    <row r="14" spans="1:5" ht="27">
      <c r="A14" s="53">
        <v>9</v>
      </c>
      <c r="B14" s="8" t="s">
        <v>492</v>
      </c>
      <c r="C14" s="7"/>
      <c r="D14" s="84">
        <v>-116</v>
      </c>
      <c r="E14" s="84">
        <v>-395</v>
      </c>
    </row>
    <row r="15" spans="1:5" ht="13.5">
      <c r="A15" s="53">
        <v>10</v>
      </c>
      <c r="B15" s="8" t="s">
        <v>493</v>
      </c>
      <c r="C15" s="7"/>
      <c r="D15" s="84">
        <v>-686</v>
      </c>
      <c r="E15" s="84">
        <v>-88</v>
      </c>
    </row>
    <row r="16" spans="1:5" ht="13.5">
      <c r="A16" s="53">
        <v>11</v>
      </c>
      <c r="B16" s="8" t="s">
        <v>494</v>
      </c>
      <c r="C16" s="7"/>
      <c r="D16" s="84">
        <v>-546</v>
      </c>
      <c r="E16" s="84">
        <v>-109</v>
      </c>
    </row>
    <row r="17" spans="1:5" ht="13.5">
      <c r="A17" s="53">
        <v>12</v>
      </c>
      <c r="B17" s="8" t="s">
        <v>495</v>
      </c>
      <c r="C17" s="7"/>
      <c r="D17" s="84">
        <v>-1738</v>
      </c>
      <c r="E17" s="84">
        <v>-824</v>
      </c>
    </row>
    <row r="18" spans="1:5" ht="27">
      <c r="A18" s="53">
        <v>13</v>
      </c>
      <c r="B18" s="8" t="s">
        <v>496</v>
      </c>
      <c r="C18" s="7"/>
      <c r="D18" s="84">
        <v>-1571</v>
      </c>
      <c r="E18" s="84">
        <v>-1019</v>
      </c>
    </row>
    <row r="19" spans="1:5" ht="40.5">
      <c r="A19" s="53">
        <v>14</v>
      </c>
      <c r="B19" s="8" t="s">
        <v>497</v>
      </c>
      <c r="C19" s="7"/>
      <c r="D19" s="90">
        <v>0</v>
      </c>
      <c r="E19" s="90">
        <v>0</v>
      </c>
    </row>
    <row r="20" spans="1:5" ht="27">
      <c r="A20" s="53">
        <v>15</v>
      </c>
      <c r="B20" s="8" t="s">
        <v>860</v>
      </c>
      <c r="C20" s="7"/>
      <c r="D20" s="90">
        <v>0</v>
      </c>
      <c r="E20" s="84">
        <v>-6234</v>
      </c>
    </row>
    <row r="21" spans="1:5" ht="27">
      <c r="A21" s="53">
        <v>16</v>
      </c>
      <c r="B21" s="8" t="s">
        <v>861</v>
      </c>
      <c r="C21" s="7"/>
      <c r="D21" s="84">
        <v>-1068</v>
      </c>
      <c r="E21" s="84">
        <v>-430</v>
      </c>
    </row>
    <row r="22" spans="1:5" ht="13.5">
      <c r="A22" s="53">
        <v>17</v>
      </c>
      <c r="B22" s="8" t="s">
        <v>862</v>
      </c>
      <c r="C22" s="7"/>
      <c r="D22" s="84">
        <v>-3740</v>
      </c>
      <c r="E22" s="84">
        <v>-1498</v>
      </c>
    </row>
    <row r="23" spans="1:5" ht="13.5">
      <c r="A23" s="53">
        <v>18</v>
      </c>
      <c r="B23" s="8" t="s">
        <v>863</v>
      </c>
      <c r="C23" s="7"/>
      <c r="D23" s="84">
        <v>67</v>
      </c>
      <c r="E23" s="84">
        <v>-67</v>
      </c>
    </row>
    <row r="24" spans="1:5" ht="13.5">
      <c r="A24" s="171">
        <v>19</v>
      </c>
      <c r="B24" s="8" t="s">
        <v>864</v>
      </c>
      <c r="C24" s="7"/>
      <c r="D24" s="84">
        <v>-36</v>
      </c>
      <c r="E24" s="84">
        <v>-75</v>
      </c>
    </row>
    <row r="25" spans="1:5" s="143" customFormat="1" ht="13.5">
      <c r="A25" s="53">
        <v>20</v>
      </c>
      <c r="B25" s="141" t="s">
        <v>561</v>
      </c>
      <c r="C25" s="142"/>
      <c r="D25" s="84">
        <v>-1339</v>
      </c>
      <c r="E25" s="106">
        <v>-308</v>
      </c>
    </row>
    <row r="26" spans="1:5" ht="40.5" customHeight="1">
      <c r="A26" s="53">
        <v>21</v>
      </c>
      <c r="B26" s="8" t="s">
        <v>679</v>
      </c>
      <c r="C26" s="7"/>
      <c r="D26" s="90">
        <v>0</v>
      </c>
      <c r="E26" s="90">
        <v>0</v>
      </c>
    </row>
    <row r="27" spans="1:5" ht="27">
      <c r="A27" s="53">
        <v>22</v>
      </c>
      <c r="B27" s="8" t="s">
        <v>498</v>
      </c>
      <c r="C27" s="7"/>
      <c r="D27" s="84">
        <v>-147339</v>
      </c>
      <c r="E27" s="84">
        <v>-54568.91514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11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1.25390625" style="1" customWidth="1"/>
    <col min="4" max="4" width="10.50390625" style="1" customWidth="1"/>
    <col min="5" max="5" width="8.875" style="1" bestFit="1" customWidth="1"/>
    <col min="6" max="6" width="11.25390625" style="1" customWidth="1"/>
    <col min="7" max="7" width="12.625" style="1" customWidth="1"/>
    <col min="8" max="16384" width="9.00390625" style="1" customWidth="1"/>
  </cols>
  <sheetData>
    <row r="2" s="11" customFormat="1" ht="13.5">
      <c r="A2" s="11" t="s">
        <v>728</v>
      </c>
    </row>
    <row r="3" s="11" customFormat="1" ht="13.5"/>
    <row r="4" s="11" customFormat="1" ht="13.5">
      <c r="A4" s="11" t="s">
        <v>729</v>
      </c>
    </row>
    <row r="5" s="11" customFormat="1" ht="13.5"/>
    <row r="6" spans="1:4" s="12" customFormat="1" ht="13.5">
      <c r="A6" s="9" t="s">
        <v>399</v>
      </c>
      <c r="B6" s="9" t="s">
        <v>400</v>
      </c>
      <c r="C6" s="49" t="s">
        <v>797</v>
      </c>
      <c r="D6" s="49" t="s">
        <v>657</v>
      </c>
    </row>
    <row r="7" spans="1:4" s="5" customFormat="1" ht="13.5">
      <c r="A7" s="9">
        <v>1</v>
      </c>
      <c r="B7" s="9">
        <v>2</v>
      </c>
      <c r="C7" s="9">
        <v>3</v>
      </c>
      <c r="D7" s="9">
        <v>4</v>
      </c>
    </row>
    <row r="8" spans="1:4" ht="13.5">
      <c r="A8" s="53">
        <v>1</v>
      </c>
      <c r="B8" s="8" t="s">
        <v>499</v>
      </c>
      <c r="C8" s="92">
        <v>-3058</v>
      </c>
      <c r="D8" s="92">
        <v>-1715</v>
      </c>
    </row>
    <row r="9" spans="1:4" ht="13.5">
      <c r="A9" s="53">
        <v>2</v>
      </c>
      <c r="B9" s="8" t="s">
        <v>500</v>
      </c>
      <c r="C9" s="92">
        <v>-16</v>
      </c>
      <c r="D9" s="92">
        <v>74</v>
      </c>
    </row>
    <row r="10" spans="1:4" ht="13.5">
      <c r="A10" s="53">
        <v>3</v>
      </c>
      <c r="B10" s="8" t="s">
        <v>292</v>
      </c>
      <c r="C10" s="92">
        <v>-3074</v>
      </c>
      <c r="D10" s="92">
        <v>-1641.1897099999999</v>
      </c>
    </row>
    <row r="11" ht="13.5">
      <c r="A1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15"/>
  <sheetViews>
    <sheetView zoomScalePageLayoutView="0" workbookViewId="0" topLeftCell="A7">
      <selection activeCell="F12" sqref="F12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1.875" style="1" customWidth="1"/>
    <col min="4" max="5" width="14.625" style="1" customWidth="1"/>
    <col min="6" max="6" width="14.625" style="17" customWidth="1"/>
    <col min="7" max="7" width="14.625" style="1" customWidth="1"/>
    <col min="8" max="8" width="13.125" style="1" customWidth="1"/>
    <col min="9" max="16384" width="9.00390625" style="1" customWidth="1"/>
  </cols>
  <sheetData>
    <row r="5" spans="1:8" s="11" customFormat="1" ht="27.75" customHeight="1">
      <c r="A5" s="228" t="s">
        <v>827</v>
      </c>
      <c r="B5" s="228"/>
      <c r="C5" s="228"/>
      <c r="D5" s="228"/>
      <c r="E5" s="228"/>
      <c r="F5" s="228"/>
      <c r="G5" s="228"/>
      <c r="H5" s="228"/>
    </row>
    <row r="6" s="11" customFormat="1" ht="13.5">
      <c r="F6" s="136"/>
    </row>
    <row r="7" spans="1:8" s="12" customFormat="1" ht="90.75" customHeight="1">
      <c r="A7" s="9" t="s">
        <v>399</v>
      </c>
      <c r="B7" s="9" t="s">
        <v>501</v>
      </c>
      <c r="C7" s="9" t="s">
        <v>857</v>
      </c>
      <c r="D7" s="9" t="s">
        <v>266</v>
      </c>
      <c r="E7" s="9" t="s">
        <v>502</v>
      </c>
      <c r="F7" s="137" t="s">
        <v>503</v>
      </c>
      <c r="G7" s="9" t="s">
        <v>504</v>
      </c>
      <c r="H7" s="9" t="s">
        <v>802</v>
      </c>
    </row>
    <row r="8" spans="1:8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137">
        <v>6</v>
      </c>
      <c r="G8" s="9">
        <v>7</v>
      </c>
      <c r="H8" s="9">
        <v>8</v>
      </c>
    </row>
    <row r="9" spans="1:8" ht="27">
      <c r="A9" s="8">
        <v>1</v>
      </c>
      <c r="B9" s="8" t="s">
        <v>637</v>
      </c>
      <c r="C9" s="90">
        <v>0</v>
      </c>
      <c r="D9" s="90">
        <v>0</v>
      </c>
      <c r="E9" s="90">
        <v>0</v>
      </c>
      <c r="F9" s="133">
        <v>0</v>
      </c>
      <c r="G9" s="90">
        <v>0</v>
      </c>
      <c r="H9" s="90">
        <v>0</v>
      </c>
    </row>
    <row r="10" spans="1:8" ht="27">
      <c r="A10" s="8">
        <v>2</v>
      </c>
      <c r="B10" s="8" t="s">
        <v>751</v>
      </c>
      <c r="C10" s="55">
        <v>74</v>
      </c>
      <c r="D10" s="90">
        <v>0</v>
      </c>
      <c r="E10" s="90">
        <v>0</v>
      </c>
      <c r="F10" s="138">
        <v>-90</v>
      </c>
      <c r="G10" s="90">
        <v>0</v>
      </c>
      <c r="H10" s="55">
        <v>-16</v>
      </c>
    </row>
    <row r="11" spans="1:8" ht="13.5">
      <c r="A11" s="8">
        <v>3</v>
      </c>
      <c r="B11" s="8" t="s">
        <v>727</v>
      </c>
      <c r="C11" s="55">
        <v>1909</v>
      </c>
      <c r="D11" s="90">
        <v>0</v>
      </c>
      <c r="E11" s="90">
        <v>0</v>
      </c>
      <c r="F11" s="55">
        <v>-1909</v>
      </c>
      <c r="G11" s="90">
        <v>0</v>
      </c>
      <c r="H11" s="90">
        <v>0</v>
      </c>
    </row>
    <row r="12" spans="1:8" ht="27">
      <c r="A12" s="8">
        <v>4</v>
      </c>
      <c r="B12" s="8" t="s">
        <v>752</v>
      </c>
      <c r="C12" s="55">
        <v>-1835</v>
      </c>
      <c r="D12" s="90">
        <v>0</v>
      </c>
      <c r="E12" s="90">
        <v>0</v>
      </c>
      <c r="F12" s="138">
        <v>1819</v>
      </c>
      <c r="G12" s="90">
        <v>0</v>
      </c>
      <c r="H12" s="55">
        <v>-16</v>
      </c>
    </row>
    <row r="13" spans="1:8" ht="13.5">
      <c r="A13" s="11"/>
      <c r="B13" s="11"/>
      <c r="C13" s="11"/>
      <c r="D13" s="11"/>
      <c r="E13" s="11"/>
      <c r="F13" s="136"/>
      <c r="G13" s="11"/>
      <c r="H13" s="11"/>
    </row>
    <row r="14" spans="1:8" ht="13.5">
      <c r="A14" s="229" t="s">
        <v>856</v>
      </c>
      <c r="B14" s="229"/>
      <c r="C14" s="229"/>
      <c r="D14" s="229"/>
      <c r="E14" s="229"/>
      <c r="F14" s="229"/>
      <c r="G14" s="229"/>
      <c r="H14" s="229"/>
    </row>
    <row r="15" spans="1:8" ht="27.75" customHeight="1">
      <c r="A15" s="228" t="s">
        <v>783</v>
      </c>
      <c r="B15" s="228"/>
      <c r="C15" s="228"/>
      <c r="D15" s="228"/>
      <c r="E15" s="228"/>
      <c r="F15" s="228"/>
      <c r="G15" s="228"/>
      <c r="H15" s="228"/>
    </row>
  </sheetData>
  <sheetProtection/>
  <mergeCells count="3">
    <mergeCell ref="A14:H14"/>
    <mergeCell ref="A5:H5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14"/>
  <sheetViews>
    <sheetView zoomScalePageLayoutView="0" workbookViewId="0" topLeftCell="A5">
      <selection activeCell="F12" sqref="F12"/>
    </sheetView>
  </sheetViews>
  <sheetFormatPr defaultColWidth="9.00390625" defaultRowHeight="13.5"/>
  <cols>
    <col min="1" max="1" width="5.875" style="1" customWidth="1"/>
    <col min="2" max="2" width="42.125" style="1" customWidth="1"/>
    <col min="3" max="3" width="11.875" style="1" customWidth="1"/>
    <col min="4" max="7" width="14.625" style="1" customWidth="1"/>
    <col min="8" max="8" width="12.625" style="1" customWidth="1"/>
    <col min="9" max="16384" width="9.00390625" style="1" customWidth="1"/>
  </cols>
  <sheetData>
    <row r="5" spans="1:8" s="11" customFormat="1" ht="25.5" customHeight="1">
      <c r="A5" s="228" t="s">
        <v>828</v>
      </c>
      <c r="B5" s="228"/>
      <c r="C5" s="228"/>
      <c r="D5" s="228"/>
      <c r="E5" s="228"/>
      <c r="F5" s="228"/>
      <c r="G5" s="228"/>
      <c r="H5" s="228"/>
    </row>
    <row r="6" s="11" customFormat="1" ht="13.5"/>
    <row r="7" spans="1:8" s="12" customFormat="1" ht="87" customHeight="1">
      <c r="A7" s="9" t="s">
        <v>399</v>
      </c>
      <c r="B7" s="9" t="s">
        <v>501</v>
      </c>
      <c r="C7" s="9" t="s">
        <v>726</v>
      </c>
      <c r="D7" s="9" t="s">
        <v>266</v>
      </c>
      <c r="E7" s="9" t="s">
        <v>502</v>
      </c>
      <c r="F7" s="9" t="s">
        <v>503</v>
      </c>
      <c r="G7" s="9" t="s">
        <v>504</v>
      </c>
      <c r="H7" s="9" t="s">
        <v>658</v>
      </c>
    </row>
    <row r="8" spans="1:8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27">
      <c r="A9" s="8">
        <v>1</v>
      </c>
      <c r="B9" s="8" t="s">
        <v>637</v>
      </c>
      <c r="C9" s="90">
        <v>0</v>
      </c>
      <c r="D9" s="90">
        <v>0</v>
      </c>
      <c r="E9" s="90">
        <v>0</v>
      </c>
      <c r="F9" s="133">
        <v>0</v>
      </c>
      <c r="G9" s="90">
        <v>0</v>
      </c>
      <c r="H9" s="90">
        <v>0</v>
      </c>
    </row>
    <row r="10" spans="1:8" ht="27">
      <c r="A10" s="8">
        <v>2</v>
      </c>
      <c r="B10" s="8" t="s">
        <v>751</v>
      </c>
      <c r="C10" s="55">
        <v>-100</v>
      </c>
      <c r="D10" s="90">
        <v>0</v>
      </c>
      <c r="E10" s="90">
        <v>0</v>
      </c>
      <c r="F10" s="138">
        <v>174</v>
      </c>
      <c r="G10" s="90">
        <v>0</v>
      </c>
      <c r="H10" s="55">
        <v>74</v>
      </c>
    </row>
    <row r="11" spans="1:8" ht="29.25" customHeight="1">
      <c r="A11" s="8">
        <v>3</v>
      </c>
      <c r="B11" s="8" t="s">
        <v>753</v>
      </c>
      <c r="C11" s="90">
        <v>0</v>
      </c>
      <c r="D11" s="90">
        <v>0</v>
      </c>
      <c r="E11" s="90">
        <v>0</v>
      </c>
      <c r="F11" s="79">
        <v>1909</v>
      </c>
      <c r="G11" s="90">
        <v>0</v>
      </c>
      <c r="H11" s="55">
        <v>1909</v>
      </c>
    </row>
    <row r="12" spans="1:8" ht="27">
      <c r="A12" s="8">
        <v>4</v>
      </c>
      <c r="B12" s="8" t="s">
        <v>752</v>
      </c>
      <c r="C12" s="55">
        <v>-100</v>
      </c>
      <c r="D12" s="90">
        <v>0</v>
      </c>
      <c r="E12" s="90">
        <v>0</v>
      </c>
      <c r="F12" s="138">
        <v>-1735</v>
      </c>
      <c r="G12" s="90">
        <v>0</v>
      </c>
      <c r="H12" s="55">
        <v>-1835</v>
      </c>
    </row>
    <row r="13" spans="1:8" ht="30" customHeight="1">
      <c r="A13" s="228" t="s">
        <v>784</v>
      </c>
      <c r="B13" s="228"/>
      <c r="C13" s="228"/>
      <c r="D13" s="228"/>
      <c r="E13" s="228"/>
      <c r="F13" s="228"/>
      <c r="G13" s="228"/>
      <c r="H13" s="228"/>
    </row>
    <row r="14" spans="1:8" ht="33" customHeight="1">
      <c r="A14" s="228" t="s">
        <v>783</v>
      </c>
      <c r="B14" s="228"/>
      <c r="C14" s="228"/>
      <c r="D14" s="228"/>
      <c r="E14" s="228"/>
      <c r="F14" s="228"/>
      <c r="G14" s="228"/>
      <c r="H14" s="228"/>
    </row>
  </sheetData>
  <sheetProtection/>
  <mergeCells count="3">
    <mergeCell ref="A13:H13"/>
    <mergeCell ref="A5:H5"/>
    <mergeCell ref="A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6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5" width="8.875" style="1" bestFit="1" customWidth="1"/>
    <col min="6" max="6" width="11.25390625" style="1" customWidth="1"/>
    <col min="7" max="16384" width="9.00390625" style="1" customWidth="1"/>
  </cols>
  <sheetData>
    <row r="2" s="11" customFormat="1" ht="13.5">
      <c r="A2" s="11" t="s">
        <v>790</v>
      </c>
    </row>
    <row r="3" s="11" customFormat="1" ht="13.5"/>
    <row r="4" spans="1:5" s="11" customFormat="1" ht="28.5" customHeight="1">
      <c r="A4" s="228" t="s">
        <v>732</v>
      </c>
      <c r="B4" s="228"/>
      <c r="C4" s="228"/>
      <c r="D4" s="228"/>
      <c r="E4" s="228"/>
    </row>
    <row r="5" s="11" customFormat="1" ht="13.5"/>
    <row r="6" spans="1:5" s="11" customFormat="1" ht="27">
      <c r="A6" s="9" t="s">
        <v>399</v>
      </c>
      <c r="B6" s="9" t="s">
        <v>400</v>
      </c>
      <c r="C6" s="9" t="s">
        <v>209</v>
      </c>
      <c r="D6" s="49" t="s">
        <v>797</v>
      </c>
      <c r="E6" s="49" t="s">
        <v>657</v>
      </c>
    </row>
    <row r="7" spans="1:5" ht="13.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40.5">
      <c r="A8" s="53">
        <v>1</v>
      </c>
      <c r="B8" s="8" t="s">
        <v>72</v>
      </c>
      <c r="C8" s="8"/>
      <c r="D8" s="8">
        <v>96</v>
      </c>
      <c r="E8" s="8">
        <v>5415</v>
      </c>
    </row>
    <row r="9" spans="1:5" ht="40.5">
      <c r="A9" s="53">
        <v>2</v>
      </c>
      <c r="B9" s="8" t="s">
        <v>73</v>
      </c>
      <c r="C9" s="8"/>
      <c r="D9" s="90">
        <v>0</v>
      </c>
      <c r="E9" s="90">
        <v>0</v>
      </c>
    </row>
    <row r="10" spans="1:5" ht="13.5">
      <c r="A10" s="53">
        <v>3</v>
      </c>
      <c r="B10" s="8" t="s">
        <v>259</v>
      </c>
      <c r="C10" s="8"/>
      <c r="D10" s="8">
        <v>96</v>
      </c>
      <c r="E10" s="8">
        <v>5415</v>
      </c>
    </row>
    <row r="11" spans="1:5" ht="27">
      <c r="A11" s="53">
        <v>4</v>
      </c>
      <c r="B11" s="8" t="s">
        <v>74</v>
      </c>
      <c r="C11" s="8">
        <v>16</v>
      </c>
      <c r="D11" s="8">
        <v>25112</v>
      </c>
      <c r="E11" s="8">
        <v>25112</v>
      </c>
    </row>
    <row r="12" spans="1:5" ht="27">
      <c r="A12" s="53">
        <v>5</v>
      </c>
      <c r="B12" s="8" t="s">
        <v>75</v>
      </c>
      <c r="C12" s="8" t="s">
        <v>617</v>
      </c>
      <c r="D12" s="90">
        <v>0</v>
      </c>
      <c r="E12" s="90">
        <v>0</v>
      </c>
    </row>
    <row r="13" spans="1:5" ht="27">
      <c r="A13" s="53">
        <v>6</v>
      </c>
      <c r="B13" s="8" t="s">
        <v>730</v>
      </c>
      <c r="C13" s="8"/>
      <c r="D13" s="90">
        <v>0</v>
      </c>
      <c r="E13" s="114">
        <v>0.22</v>
      </c>
    </row>
    <row r="14" spans="1:5" ht="27">
      <c r="A14" s="53">
        <v>7</v>
      </c>
      <c r="B14" s="8" t="s">
        <v>731</v>
      </c>
      <c r="C14" s="8"/>
      <c r="D14" s="90">
        <v>0</v>
      </c>
      <c r="E14" s="114">
        <v>0.22</v>
      </c>
    </row>
    <row r="15" spans="1:5" ht="27">
      <c r="A15" s="53">
        <v>8</v>
      </c>
      <c r="B15" s="8" t="s">
        <v>76</v>
      </c>
      <c r="C15" s="8"/>
      <c r="D15" s="90">
        <v>0</v>
      </c>
      <c r="E15" s="90">
        <v>0</v>
      </c>
    </row>
    <row r="16" spans="1:5" ht="27">
      <c r="A16" s="53">
        <v>9</v>
      </c>
      <c r="B16" s="8" t="s">
        <v>77</v>
      </c>
      <c r="C16" s="8"/>
      <c r="D16" s="90">
        <v>0</v>
      </c>
      <c r="E16" s="90">
        <v>0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7:I16"/>
  <sheetViews>
    <sheetView zoomScalePageLayoutView="0" workbookViewId="0" topLeftCell="A2">
      <selection activeCell="A5" sqref="A5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0.375" style="1" customWidth="1"/>
    <col min="5" max="5" width="13.375" style="1" customWidth="1"/>
    <col min="6" max="6" width="11.875" style="1" customWidth="1"/>
    <col min="7" max="7" width="10.625" style="1" customWidth="1"/>
    <col min="8" max="8" width="10.25390625" style="1" customWidth="1"/>
    <col min="9" max="16384" width="9.00390625" style="1" customWidth="1"/>
  </cols>
  <sheetData>
    <row r="7" ht="13.5">
      <c r="A7" s="11" t="s">
        <v>737</v>
      </c>
    </row>
    <row r="8" ht="13.5">
      <c r="A8" s="11"/>
    </row>
    <row r="9" ht="12.75" customHeight="1">
      <c r="A9" s="11" t="s">
        <v>829</v>
      </c>
    </row>
    <row r="11" spans="1:9" s="12" customFormat="1" ht="25.5" customHeight="1">
      <c r="A11" s="226" t="s">
        <v>399</v>
      </c>
      <c r="B11" s="226" t="s">
        <v>400</v>
      </c>
      <c r="C11" s="226" t="s">
        <v>78</v>
      </c>
      <c r="D11" s="226"/>
      <c r="E11" s="226"/>
      <c r="F11" s="226"/>
      <c r="G11" s="226" t="s">
        <v>86</v>
      </c>
      <c r="H11" s="226" t="s">
        <v>79</v>
      </c>
      <c r="I11" s="227" t="s">
        <v>292</v>
      </c>
    </row>
    <row r="12" spans="1:9" s="12" customFormat="1" ht="51.75" customHeight="1">
      <c r="A12" s="226"/>
      <c r="B12" s="226"/>
      <c r="C12" s="9" t="s">
        <v>83</v>
      </c>
      <c r="D12" s="9" t="s">
        <v>84</v>
      </c>
      <c r="E12" s="9" t="s">
        <v>85</v>
      </c>
      <c r="F12" s="9" t="s">
        <v>638</v>
      </c>
      <c r="G12" s="226"/>
      <c r="H12" s="226"/>
      <c r="I12" s="227"/>
    </row>
    <row r="13" spans="1:9" s="5" customFormat="1" ht="13.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35">
        <v>9</v>
      </c>
    </row>
    <row r="14" spans="1:9" ht="13.5">
      <c r="A14" s="53">
        <v>1</v>
      </c>
      <c r="B14" s="8" t="s">
        <v>80</v>
      </c>
      <c r="C14" s="84">
        <v>83826.46658000001</v>
      </c>
      <c r="D14" s="84">
        <v>167698.99586</v>
      </c>
      <c r="E14" s="90">
        <v>0</v>
      </c>
      <c r="F14" s="84">
        <v>7202.51859</v>
      </c>
      <c r="G14" s="84">
        <v>7532.59894</v>
      </c>
      <c r="H14" s="90">
        <v>0</v>
      </c>
      <c r="I14" s="84">
        <v>266260.57997</v>
      </c>
    </row>
    <row r="15" spans="1:9" ht="13.5">
      <c r="A15" s="53">
        <v>2</v>
      </c>
      <c r="B15" s="8" t="s">
        <v>81</v>
      </c>
      <c r="C15" s="106">
        <v>4294</v>
      </c>
      <c r="D15" s="106">
        <v>28639</v>
      </c>
      <c r="E15" s="90">
        <v>0</v>
      </c>
      <c r="F15" s="106">
        <v>28072</v>
      </c>
      <c r="G15" s="106">
        <v>11500</v>
      </c>
      <c r="H15" s="84">
        <v>-72505</v>
      </c>
      <c r="I15" s="90">
        <v>0</v>
      </c>
    </row>
    <row r="16" spans="1:9" ht="13.5">
      <c r="A16" s="53">
        <v>3</v>
      </c>
      <c r="B16" s="8" t="s">
        <v>82</v>
      </c>
      <c r="C16" s="84">
        <v>88120.46658000001</v>
      </c>
      <c r="D16" s="84">
        <v>196337.99586</v>
      </c>
      <c r="E16" s="90">
        <v>0</v>
      </c>
      <c r="F16" s="84">
        <v>35274.51859</v>
      </c>
      <c r="G16" s="84">
        <v>19032.59894</v>
      </c>
      <c r="H16" s="84">
        <v>-72505</v>
      </c>
      <c r="I16" s="84">
        <v>266260.57997</v>
      </c>
    </row>
  </sheetData>
  <sheetProtection/>
  <mergeCells count="6">
    <mergeCell ref="I11:I12"/>
    <mergeCell ref="G11:G12"/>
    <mergeCell ref="H11:H12"/>
    <mergeCell ref="A11:A12"/>
    <mergeCell ref="B11:B12"/>
    <mergeCell ref="C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6:I25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5.00390625" style="1" customWidth="1"/>
    <col min="4" max="4" width="12.875" style="1" customWidth="1"/>
    <col min="5" max="5" width="14.25390625" style="1" customWidth="1"/>
    <col min="6" max="6" width="12.375" style="1" customWidth="1"/>
    <col min="7" max="7" width="10.625" style="1" customWidth="1"/>
    <col min="8" max="8" width="11.75390625" style="1" customWidth="1"/>
    <col min="9" max="9" width="11.875" style="1" customWidth="1"/>
    <col min="10" max="16384" width="9.00390625" style="1" customWidth="1"/>
  </cols>
  <sheetData>
    <row r="6" s="11" customFormat="1" ht="13.5">
      <c r="A6" s="11" t="s">
        <v>830</v>
      </c>
    </row>
    <row r="8" spans="1:9" s="12" customFormat="1" ht="13.5" customHeight="1">
      <c r="A8" s="226" t="s">
        <v>399</v>
      </c>
      <c r="B8" s="226" t="s">
        <v>400</v>
      </c>
      <c r="C8" s="226" t="s">
        <v>78</v>
      </c>
      <c r="D8" s="226"/>
      <c r="E8" s="226"/>
      <c r="F8" s="226"/>
      <c r="G8" s="226" t="s">
        <v>86</v>
      </c>
      <c r="H8" s="226" t="s">
        <v>79</v>
      </c>
      <c r="I8" s="227" t="s">
        <v>292</v>
      </c>
    </row>
    <row r="9" spans="1:9" s="12" customFormat="1" ht="40.5">
      <c r="A9" s="226"/>
      <c r="B9" s="226"/>
      <c r="C9" s="9" t="s">
        <v>83</v>
      </c>
      <c r="D9" s="9" t="s">
        <v>84</v>
      </c>
      <c r="E9" s="9" t="s">
        <v>85</v>
      </c>
      <c r="F9" s="9" t="s">
        <v>638</v>
      </c>
      <c r="G9" s="226"/>
      <c r="H9" s="226"/>
      <c r="I9" s="227"/>
    </row>
    <row r="10" spans="1:9" s="5" customFormat="1" ht="13.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35">
        <v>9</v>
      </c>
    </row>
    <row r="11" spans="1:9" ht="13.5">
      <c r="A11" s="19">
        <v>1</v>
      </c>
      <c r="B11" s="8" t="s">
        <v>185</v>
      </c>
      <c r="C11" s="84">
        <v>8888.46658</v>
      </c>
      <c r="D11" s="84">
        <v>97116.99586</v>
      </c>
      <c r="E11" s="90">
        <v>0</v>
      </c>
      <c r="F11" s="84">
        <v>6878.51859</v>
      </c>
      <c r="G11" s="90">
        <v>0</v>
      </c>
      <c r="H11" s="84">
        <v>-72505</v>
      </c>
      <c r="I11" s="84">
        <v>40378.981029999995</v>
      </c>
    </row>
    <row r="12" spans="1:9" ht="13.5">
      <c r="A12" s="19">
        <v>2</v>
      </c>
      <c r="B12" s="8" t="s">
        <v>187</v>
      </c>
      <c r="C12" s="84">
        <v>70641</v>
      </c>
      <c r="D12" s="84">
        <v>52606</v>
      </c>
      <c r="E12" s="90">
        <v>0</v>
      </c>
      <c r="F12" s="90">
        <v>0</v>
      </c>
      <c r="G12" s="84">
        <v>7418.691409999999</v>
      </c>
      <c r="H12" s="90">
        <v>0</v>
      </c>
      <c r="I12" s="84">
        <v>130665.69141</v>
      </c>
    </row>
    <row r="13" spans="1:9" ht="13.5">
      <c r="A13" s="19">
        <v>3</v>
      </c>
      <c r="B13" s="8" t="s">
        <v>198</v>
      </c>
      <c r="C13" s="84">
        <v>3428</v>
      </c>
      <c r="D13" s="84">
        <v>10937</v>
      </c>
      <c r="E13" s="90">
        <v>0</v>
      </c>
      <c r="F13" s="90">
        <v>0</v>
      </c>
      <c r="G13" s="84">
        <v>113.9075300000004</v>
      </c>
      <c r="H13" s="90">
        <v>0</v>
      </c>
      <c r="I13" s="84">
        <v>14478.90753</v>
      </c>
    </row>
    <row r="14" spans="1:9" ht="13.5">
      <c r="A14" s="19">
        <v>4</v>
      </c>
      <c r="B14" s="8" t="s">
        <v>82</v>
      </c>
      <c r="C14" s="84">
        <v>82957.46658000001</v>
      </c>
      <c r="D14" s="84">
        <v>160659.99586</v>
      </c>
      <c r="E14" s="90">
        <v>0</v>
      </c>
      <c r="F14" s="84">
        <v>6878.51859</v>
      </c>
      <c r="G14" s="84">
        <v>7532.59894</v>
      </c>
      <c r="H14" s="84">
        <v>-72505</v>
      </c>
      <c r="I14" s="84">
        <v>185523.57997</v>
      </c>
    </row>
    <row r="15" spans="1:9" ht="13.5">
      <c r="A15" s="19">
        <v>5</v>
      </c>
      <c r="B15" s="8" t="s">
        <v>186</v>
      </c>
      <c r="C15" s="84">
        <v>-6972.42808</v>
      </c>
      <c r="D15" s="84">
        <v>-38674.797049999994</v>
      </c>
      <c r="E15" s="90">
        <v>0</v>
      </c>
      <c r="F15" s="84">
        <v>-13751.10977</v>
      </c>
      <c r="G15" s="90">
        <v>0</v>
      </c>
      <c r="H15" s="84">
        <v>72505</v>
      </c>
      <c r="I15" s="84">
        <v>13106.665100000013</v>
      </c>
    </row>
    <row r="16" spans="1:9" ht="13.5">
      <c r="A16" s="19">
        <v>6</v>
      </c>
      <c r="B16" s="8" t="s">
        <v>188</v>
      </c>
      <c r="C16" s="90">
        <v>0</v>
      </c>
      <c r="D16" s="84">
        <v>-3858</v>
      </c>
      <c r="E16" s="90">
        <v>0</v>
      </c>
      <c r="F16" s="84">
        <v>-77</v>
      </c>
      <c r="G16" s="90">
        <v>0</v>
      </c>
      <c r="H16" s="90">
        <v>0</v>
      </c>
      <c r="I16" s="84">
        <v>-3935</v>
      </c>
    </row>
    <row r="17" spans="1:9" ht="13.5">
      <c r="A17" s="19">
        <v>7</v>
      </c>
      <c r="B17" s="8" t="s">
        <v>87</v>
      </c>
      <c r="C17" s="84">
        <v>-1703</v>
      </c>
      <c r="D17" s="84">
        <v>-43</v>
      </c>
      <c r="E17" s="90">
        <v>0</v>
      </c>
      <c r="F17" s="90">
        <v>0</v>
      </c>
      <c r="G17" s="84">
        <v>-145592.75957000002</v>
      </c>
      <c r="H17" s="90">
        <v>0</v>
      </c>
      <c r="I17" s="84">
        <v>-147338.75957000002</v>
      </c>
    </row>
    <row r="18" spans="1:9" ht="13.5">
      <c r="A18" s="19">
        <v>8</v>
      </c>
      <c r="B18" s="8" t="s">
        <v>88</v>
      </c>
      <c r="C18" s="84">
        <v>-8675.42808</v>
      </c>
      <c r="D18" s="84">
        <v>-42575.797049999994</v>
      </c>
      <c r="E18" s="90">
        <v>0</v>
      </c>
      <c r="F18" s="84">
        <v>-13828.10977</v>
      </c>
      <c r="G18" s="84">
        <v>-145592.75957000002</v>
      </c>
      <c r="H18" s="84">
        <v>72505</v>
      </c>
      <c r="I18" s="84">
        <v>-138167.09447</v>
      </c>
    </row>
    <row r="19" spans="1:9" ht="13.5">
      <c r="A19" s="19">
        <v>9</v>
      </c>
      <c r="B19" s="8" t="s">
        <v>89</v>
      </c>
      <c r="C19" s="84">
        <v>74282.03850000001</v>
      </c>
      <c r="D19" s="84">
        <v>118084.19881</v>
      </c>
      <c r="E19" s="90">
        <v>0</v>
      </c>
      <c r="F19" s="84">
        <v>-6949.591179999999</v>
      </c>
      <c r="G19" s="84">
        <v>-138060.16063000003</v>
      </c>
      <c r="H19" s="90">
        <v>0</v>
      </c>
      <c r="I19" s="84">
        <v>47356.48549999998</v>
      </c>
    </row>
    <row r="20" spans="1:9" ht="13.5">
      <c r="A20" s="19">
        <v>10</v>
      </c>
      <c r="B20" s="8" t="s">
        <v>90</v>
      </c>
      <c r="C20" s="84">
        <v>869</v>
      </c>
      <c r="D20" s="84">
        <v>7039</v>
      </c>
      <c r="E20" s="90">
        <v>0</v>
      </c>
      <c r="F20" s="84">
        <v>324</v>
      </c>
      <c r="G20" s="90">
        <v>0</v>
      </c>
      <c r="H20" s="90">
        <v>0</v>
      </c>
      <c r="I20" s="84">
        <v>8232.261619999976</v>
      </c>
    </row>
    <row r="21" spans="1:9" ht="13.5">
      <c r="A21" s="19">
        <v>11</v>
      </c>
      <c r="B21" s="8" t="s">
        <v>91</v>
      </c>
      <c r="C21" s="84">
        <v>-9536.2</v>
      </c>
      <c r="D21" s="84">
        <v>-41563.8</v>
      </c>
      <c r="E21" s="90">
        <v>0</v>
      </c>
      <c r="F21" s="84">
        <v>-1077</v>
      </c>
      <c r="G21" s="84">
        <v>-241.87883999993574</v>
      </c>
      <c r="H21" s="90">
        <v>0</v>
      </c>
      <c r="I21" s="84">
        <v>-52418.87883999993</v>
      </c>
    </row>
    <row r="22" spans="1:9" ht="40.5">
      <c r="A22" s="19">
        <v>12</v>
      </c>
      <c r="B22" s="8" t="s">
        <v>92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</row>
    <row r="23" spans="1:9" ht="13.5">
      <c r="A23" s="19">
        <v>13</v>
      </c>
      <c r="B23" s="8" t="s">
        <v>93</v>
      </c>
      <c r="C23" s="84"/>
      <c r="D23" s="84"/>
      <c r="E23" s="84"/>
      <c r="F23" s="84"/>
      <c r="G23" s="84"/>
      <c r="H23" s="90"/>
      <c r="I23" s="84">
        <v>3169.8682800000242</v>
      </c>
    </row>
    <row r="24" spans="1:9" ht="13.5">
      <c r="A24" s="19">
        <v>14</v>
      </c>
      <c r="B24" s="8" t="s">
        <v>94</v>
      </c>
      <c r="C24" s="90"/>
      <c r="D24" s="90"/>
      <c r="E24" s="90"/>
      <c r="F24" s="90"/>
      <c r="G24" s="84"/>
      <c r="H24" s="90"/>
      <c r="I24" s="84">
        <v>-3073.99611</v>
      </c>
    </row>
    <row r="25" spans="1:9" ht="13.5">
      <c r="A25" s="19">
        <v>15</v>
      </c>
      <c r="B25" s="8" t="s">
        <v>95</v>
      </c>
      <c r="C25" s="84"/>
      <c r="D25" s="84"/>
      <c r="E25" s="84"/>
      <c r="F25" s="84"/>
      <c r="G25" s="84"/>
      <c r="H25" s="90"/>
      <c r="I25" s="84">
        <v>96.49860000002082</v>
      </c>
    </row>
  </sheetData>
  <sheetProtection/>
  <mergeCells count="6">
    <mergeCell ref="I8:I9"/>
    <mergeCell ref="G8:G9"/>
    <mergeCell ref="H8:H9"/>
    <mergeCell ref="A8:A9"/>
    <mergeCell ref="B8:B9"/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I29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1.625" style="1" customWidth="1"/>
    <col min="5" max="5" width="13.375" style="1" customWidth="1"/>
    <col min="6" max="6" width="13.625" style="1" customWidth="1"/>
    <col min="7" max="7" width="10.625" style="1" customWidth="1"/>
    <col min="8" max="8" width="11.625" style="1" customWidth="1"/>
    <col min="9" max="9" width="11.50390625" style="1" customWidth="1"/>
    <col min="10" max="16384" width="9.00390625" style="1" customWidth="1"/>
  </cols>
  <sheetData>
    <row r="5" ht="13.5">
      <c r="A5" s="11" t="s">
        <v>831</v>
      </c>
    </row>
    <row r="7" spans="1:9" ht="13.5" customHeight="1">
      <c r="A7" s="226" t="s">
        <v>399</v>
      </c>
      <c r="B7" s="226" t="s">
        <v>400</v>
      </c>
      <c r="C7" s="246" t="s">
        <v>78</v>
      </c>
      <c r="D7" s="247"/>
      <c r="E7" s="247"/>
      <c r="F7" s="248"/>
      <c r="G7" s="244" t="s">
        <v>86</v>
      </c>
      <c r="H7" s="244" t="s">
        <v>79</v>
      </c>
      <c r="I7" s="242" t="s">
        <v>292</v>
      </c>
    </row>
    <row r="8" spans="1:9" ht="40.5">
      <c r="A8" s="226"/>
      <c r="B8" s="226"/>
      <c r="C8" s="78" t="s">
        <v>83</v>
      </c>
      <c r="D8" s="78" t="s">
        <v>84</v>
      </c>
      <c r="E8" s="78" t="s">
        <v>85</v>
      </c>
      <c r="F8" s="78" t="s">
        <v>785</v>
      </c>
      <c r="G8" s="245"/>
      <c r="H8" s="245"/>
      <c r="I8" s="243"/>
    </row>
    <row r="9" spans="1:9" s="5" customFormat="1" ht="13.5">
      <c r="A9" s="9">
        <v>1</v>
      </c>
      <c r="B9" s="9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2">
        <v>9</v>
      </c>
    </row>
    <row r="10" spans="1:9" ht="27">
      <c r="A10" s="19">
        <v>1</v>
      </c>
      <c r="B10" s="8" t="s">
        <v>96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</row>
    <row r="11" spans="1:9" ht="13.5">
      <c r="A11" s="19">
        <v>2</v>
      </c>
      <c r="B11" s="8" t="s">
        <v>97</v>
      </c>
      <c r="C11" s="84">
        <v>155448</v>
      </c>
      <c r="D11" s="84">
        <v>905444</v>
      </c>
      <c r="E11" s="90">
        <v>0</v>
      </c>
      <c r="F11" s="84">
        <v>238042</v>
      </c>
      <c r="G11" s="84">
        <v>777</v>
      </c>
      <c r="H11" s="90">
        <v>0</v>
      </c>
      <c r="I11" s="84">
        <f>SUM(C11:H11)</f>
        <v>1299711</v>
      </c>
    </row>
    <row r="12" spans="1:9" ht="13.5">
      <c r="A12" s="19">
        <v>3</v>
      </c>
      <c r="B12" s="8" t="s">
        <v>98</v>
      </c>
      <c r="C12" s="84">
        <f>C11</f>
        <v>155448</v>
      </c>
      <c r="D12" s="84">
        <f aca="true" t="shared" si="0" ref="D12:I12">D11</f>
        <v>905444</v>
      </c>
      <c r="E12" s="90">
        <v>0</v>
      </c>
      <c r="F12" s="84">
        <f t="shared" si="0"/>
        <v>238042</v>
      </c>
      <c r="G12" s="84">
        <f t="shared" si="0"/>
        <v>777</v>
      </c>
      <c r="H12" s="90">
        <v>0</v>
      </c>
      <c r="I12" s="84">
        <f t="shared" si="0"/>
        <v>1299711</v>
      </c>
    </row>
    <row r="13" spans="1:9" ht="13.5">
      <c r="A13" s="19">
        <v>4</v>
      </c>
      <c r="B13" s="8" t="s">
        <v>28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</row>
    <row r="14" spans="1:9" ht="27">
      <c r="A14" s="19">
        <v>5</v>
      </c>
      <c r="B14" s="8" t="s">
        <v>99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</row>
    <row r="15" spans="1:9" ht="13.5">
      <c r="A15" s="19">
        <v>6</v>
      </c>
      <c r="B15" s="8" t="s">
        <v>100</v>
      </c>
      <c r="C15" s="90">
        <v>0</v>
      </c>
      <c r="D15" s="90">
        <v>0</v>
      </c>
      <c r="E15" s="90">
        <v>0</v>
      </c>
      <c r="F15" s="90">
        <v>0</v>
      </c>
      <c r="G15" s="84">
        <v>64980</v>
      </c>
      <c r="H15" s="90">
        <v>0</v>
      </c>
      <c r="I15" s="84">
        <f>SUM(C15:H15)</f>
        <v>64980</v>
      </c>
    </row>
    <row r="16" spans="1:9" ht="13.5">
      <c r="A16" s="19">
        <v>7</v>
      </c>
      <c r="B16" s="8" t="s">
        <v>414</v>
      </c>
      <c r="C16" s="84">
        <f>C12+C14+C15</f>
        <v>155448</v>
      </c>
      <c r="D16" s="84">
        <f>D12+D14+D15</f>
        <v>905444</v>
      </c>
      <c r="E16" s="90">
        <v>0</v>
      </c>
      <c r="F16" s="84">
        <f>F12+F14+F15</f>
        <v>238042</v>
      </c>
      <c r="G16" s="84">
        <f>G12+G14+G15</f>
        <v>65757</v>
      </c>
      <c r="H16" s="90">
        <v>0</v>
      </c>
      <c r="I16" s="84">
        <f>SUM(C16:H16)</f>
        <v>1364691</v>
      </c>
    </row>
    <row r="17" spans="1:9" ht="54">
      <c r="A17" s="19">
        <v>8</v>
      </c>
      <c r="B17" s="8" t="s">
        <v>101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</row>
    <row r="18" spans="1:9" ht="13.5">
      <c r="A18" s="19">
        <v>9</v>
      </c>
      <c r="B18" s="8" t="s">
        <v>102</v>
      </c>
      <c r="C18" s="84">
        <v>128470</v>
      </c>
      <c r="D18" s="84">
        <v>570792</v>
      </c>
      <c r="E18" s="90">
        <v>0</v>
      </c>
      <c r="F18" s="84">
        <v>478883</v>
      </c>
      <c r="G18" s="84">
        <v>2090.0894300000045</v>
      </c>
      <c r="H18" s="90">
        <v>0</v>
      </c>
      <c r="I18" s="84">
        <f>SUM(C18:H18)</f>
        <v>1180235.08943</v>
      </c>
    </row>
    <row r="19" spans="1:9" ht="13.5">
      <c r="A19" s="19">
        <v>10</v>
      </c>
      <c r="B19" s="8" t="s">
        <v>103</v>
      </c>
      <c r="C19" s="84">
        <f>C18</f>
        <v>128470</v>
      </c>
      <c r="D19" s="84">
        <f>D18</f>
        <v>570792</v>
      </c>
      <c r="E19" s="90">
        <v>0</v>
      </c>
      <c r="F19" s="84">
        <f>F18</f>
        <v>478883</v>
      </c>
      <c r="G19" s="84">
        <f>G18</f>
        <v>2090.0894300000045</v>
      </c>
      <c r="H19" s="90">
        <v>0</v>
      </c>
      <c r="I19" s="84">
        <f>SUM(C19:H19)</f>
        <v>1180235.08943</v>
      </c>
    </row>
    <row r="20" spans="1:9" ht="27">
      <c r="A20" s="19">
        <v>11</v>
      </c>
      <c r="B20" s="8" t="s">
        <v>104</v>
      </c>
      <c r="C20" s="90">
        <v>0</v>
      </c>
      <c r="D20" s="90">
        <v>0</v>
      </c>
      <c r="E20" s="90">
        <v>0</v>
      </c>
      <c r="F20" s="90">
        <v>0</v>
      </c>
      <c r="G20" s="84">
        <v>16.31924</v>
      </c>
      <c r="H20" s="90">
        <v>0</v>
      </c>
      <c r="I20" s="84">
        <f>SUM(C20:H20)</f>
        <v>16.31924</v>
      </c>
    </row>
    <row r="21" spans="1:9" ht="13.5">
      <c r="A21" s="19">
        <v>12</v>
      </c>
      <c r="B21" s="8" t="s">
        <v>105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</row>
    <row r="22" spans="1:9" ht="13.5">
      <c r="A22" s="19">
        <v>13</v>
      </c>
      <c r="B22" s="8" t="s">
        <v>423</v>
      </c>
      <c r="C22" s="84">
        <f>C19+C20</f>
        <v>128470</v>
      </c>
      <c r="D22" s="84">
        <f>D19+D20</f>
        <v>570792</v>
      </c>
      <c r="E22" s="90">
        <v>0</v>
      </c>
      <c r="F22" s="84">
        <f>F19+F20</f>
        <v>478883</v>
      </c>
      <c r="G22" s="84">
        <f>G19+G20</f>
        <v>2106.4086700000043</v>
      </c>
      <c r="H22" s="90">
        <v>0</v>
      </c>
      <c r="I22" s="84">
        <f>I18+I20+I21</f>
        <v>1180251.40867</v>
      </c>
    </row>
    <row r="23" spans="1:9" ht="13.5">
      <c r="A23" s="19"/>
      <c r="B23" s="8" t="s">
        <v>106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</row>
    <row r="24" spans="1:9" ht="13.5">
      <c r="A24" s="19">
        <v>14</v>
      </c>
      <c r="B24" s="8" t="s">
        <v>107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</row>
    <row r="25" spans="1:9" ht="13.5">
      <c r="A25" s="19">
        <v>15</v>
      </c>
      <c r="B25" s="8" t="s">
        <v>385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</row>
    <row r="26" spans="1:9" ht="27">
      <c r="A26" s="19">
        <v>16</v>
      </c>
      <c r="B26" s="8" t="s">
        <v>639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</row>
    <row r="27" spans="1:9" ht="40.5">
      <c r="A27" s="19">
        <v>17</v>
      </c>
      <c r="B27" s="8" t="s">
        <v>108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</row>
    <row r="28" spans="1:9" ht="27">
      <c r="A28" s="19">
        <v>18</v>
      </c>
      <c r="B28" s="8" t="s">
        <v>640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</row>
    <row r="29" spans="1:9" ht="13.5">
      <c r="A29" s="19">
        <v>19</v>
      </c>
      <c r="B29" s="8" t="s">
        <v>109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</row>
  </sheetData>
  <sheetProtection/>
  <mergeCells count="6">
    <mergeCell ref="I7:I8"/>
    <mergeCell ref="G7:G8"/>
    <mergeCell ref="H7:H8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6:J14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00390625" style="0" customWidth="1"/>
    <col min="2" max="2" width="37.75390625" style="0" customWidth="1"/>
    <col min="3" max="3" width="14.00390625" style="0" customWidth="1"/>
    <col min="4" max="4" width="12.75390625" style="0" customWidth="1"/>
    <col min="5" max="5" width="13.375" style="0" customWidth="1"/>
    <col min="6" max="6" width="12.875" style="0" customWidth="1"/>
    <col min="7" max="7" width="12.25390625" style="0" customWidth="1"/>
    <col min="8" max="8" width="12.125" style="0" customWidth="1"/>
    <col min="9" max="9" width="12.00390625" style="0" customWidth="1"/>
  </cols>
  <sheetData>
    <row r="6" spans="1:10" ht="13.5">
      <c r="A6" s="11" t="s">
        <v>832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9" s="12" customFormat="1" ht="25.5" customHeight="1">
      <c r="A8" s="226" t="s">
        <v>399</v>
      </c>
      <c r="B8" s="226" t="s">
        <v>400</v>
      </c>
      <c r="C8" s="226" t="s">
        <v>78</v>
      </c>
      <c r="D8" s="226"/>
      <c r="E8" s="226"/>
      <c r="F8" s="226"/>
      <c r="G8" s="226" t="s">
        <v>86</v>
      </c>
      <c r="H8" s="226" t="s">
        <v>79</v>
      </c>
      <c r="I8" s="227" t="s">
        <v>292</v>
      </c>
    </row>
    <row r="9" spans="1:9" s="12" customFormat="1" ht="51.75" customHeight="1">
      <c r="A9" s="226"/>
      <c r="B9" s="226"/>
      <c r="C9" s="9" t="s">
        <v>83</v>
      </c>
      <c r="D9" s="9" t="s">
        <v>84</v>
      </c>
      <c r="E9" s="9" t="s">
        <v>85</v>
      </c>
      <c r="F9" s="9" t="s">
        <v>638</v>
      </c>
      <c r="G9" s="226"/>
      <c r="H9" s="226"/>
      <c r="I9" s="227"/>
    </row>
    <row r="10" spans="1:9" s="5" customFormat="1" ht="13.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35">
        <v>9</v>
      </c>
    </row>
    <row r="11" spans="1:9" s="1" customFormat="1" ht="13.5">
      <c r="A11" s="53">
        <v>1</v>
      </c>
      <c r="B11" s="8" t="s">
        <v>80</v>
      </c>
      <c r="C11" s="84">
        <v>34154.68258</v>
      </c>
      <c r="D11" s="84">
        <v>109391.31767</v>
      </c>
      <c r="E11" s="84">
        <v>2</v>
      </c>
      <c r="F11" s="84">
        <v>8065.07429</v>
      </c>
      <c r="G11" s="84">
        <v>5096.64695999998</v>
      </c>
      <c r="H11" s="90">
        <v>0</v>
      </c>
      <c r="I11" s="84">
        <v>156709.2565</v>
      </c>
    </row>
    <row r="12" spans="1:9" s="1" customFormat="1" ht="13.5">
      <c r="A12" s="53">
        <v>2</v>
      </c>
      <c r="B12" s="8" t="s">
        <v>81</v>
      </c>
      <c r="C12" s="106">
        <v>369.5954696</v>
      </c>
      <c r="D12" s="106">
        <v>2492.1420178</v>
      </c>
      <c r="E12" s="90">
        <v>0</v>
      </c>
      <c r="F12" s="106">
        <v>29786.920000000002</v>
      </c>
      <c r="G12" s="106">
        <v>2804</v>
      </c>
      <c r="H12" s="84">
        <v>-35452.6574874</v>
      </c>
      <c r="I12" s="90">
        <v>0</v>
      </c>
    </row>
    <row r="13" spans="1:9" s="1" customFormat="1" ht="13.5">
      <c r="A13" s="53">
        <v>3</v>
      </c>
      <c r="B13" s="8" t="s">
        <v>82</v>
      </c>
      <c r="C13" s="84">
        <v>34524.2780496</v>
      </c>
      <c r="D13" s="84">
        <v>111883.4596878</v>
      </c>
      <c r="E13" s="84">
        <v>2</v>
      </c>
      <c r="F13" s="84">
        <v>37851.99429</v>
      </c>
      <c r="G13" s="84">
        <v>7900.64695999998</v>
      </c>
      <c r="H13" s="84">
        <v>-35452.6574874</v>
      </c>
      <c r="I13" s="84">
        <v>156709.2565</v>
      </c>
    </row>
    <row r="14" spans="1:9" s="1" customFormat="1" ht="13.5">
      <c r="A14" s="11"/>
      <c r="B14" s="11"/>
      <c r="C14" s="11"/>
      <c r="D14" s="11"/>
      <c r="E14" s="11"/>
      <c r="F14" s="11"/>
      <c r="G14" s="11"/>
      <c r="H14" s="11"/>
      <c r="I14" s="11"/>
    </row>
  </sheetData>
  <sheetProtection/>
  <mergeCells count="6">
    <mergeCell ref="I8:I9"/>
    <mergeCell ref="G8:G9"/>
    <mergeCell ref="H8:H9"/>
    <mergeCell ref="A8:A9"/>
    <mergeCell ref="B8:B9"/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J25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3.00390625" style="1" customWidth="1"/>
    <col min="5" max="5" width="13.375" style="1" customWidth="1"/>
    <col min="6" max="6" width="12.125" style="1" customWidth="1"/>
    <col min="7" max="7" width="10.75390625" style="1" customWidth="1"/>
    <col min="8" max="9" width="11.125" style="1" customWidth="1"/>
    <col min="10" max="16384" width="9.00390625" style="1" customWidth="1"/>
  </cols>
  <sheetData>
    <row r="5" s="11" customFormat="1" ht="13.5">
      <c r="A5" s="11" t="s">
        <v>833</v>
      </c>
    </row>
    <row r="7" spans="1:9" s="12" customFormat="1" ht="13.5" customHeight="1">
      <c r="A7" s="226" t="s">
        <v>399</v>
      </c>
      <c r="B7" s="226" t="s">
        <v>400</v>
      </c>
      <c r="C7" s="226" t="s">
        <v>78</v>
      </c>
      <c r="D7" s="226"/>
      <c r="E7" s="226"/>
      <c r="F7" s="226"/>
      <c r="G7" s="226" t="s">
        <v>86</v>
      </c>
      <c r="H7" s="226" t="s">
        <v>79</v>
      </c>
      <c r="I7" s="227" t="s">
        <v>292</v>
      </c>
    </row>
    <row r="8" spans="1:9" s="12" customFormat="1" ht="40.5">
      <c r="A8" s="226"/>
      <c r="B8" s="226"/>
      <c r="C8" s="9" t="s">
        <v>83</v>
      </c>
      <c r="D8" s="9" t="s">
        <v>84</v>
      </c>
      <c r="E8" s="9" t="s">
        <v>85</v>
      </c>
      <c r="F8" s="9" t="s">
        <v>638</v>
      </c>
      <c r="G8" s="226"/>
      <c r="H8" s="226"/>
      <c r="I8" s="227"/>
    </row>
    <row r="9" spans="1:9" s="5" customFormat="1" ht="13.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35">
        <v>9</v>
      </c>
    </row>
    <row r="10" spans="1:9" ht="13.5">
      <c r="A10" s="19">
        <v>1</v>
      </c>
      <c r="B10" s="8" t="s">
        <v>185</v>
      </c>
      <c r="C10" s="84">
        <v>26750</v>
      </c>
      <c r="D10" s="84">
        <v>77439</v>
      </c>
      <c r="E10" s="84">
        <v>1678</v>
      </c>
      <c r="F10" s="84">
        <v>2227</v>
      </c>
      <c r="G10" s="90">
        <v>0</v>
      </c>
      <c r="H10" s="106">
        <v>-35453</v>
      </c>
      <c r="I10" s="139">
        <v>72641</v>
      </c>
    </row>
    <row r="11" spans="1:9" ht="13.5">
      <c r="A11" s="19">
        <v>2</v>
      </c>
      <c r="B11" s="8" t="s">
        <v>187</v>
      </c>
      <c r="C11" s="84">
        <v>2252</v>
      </c>
      <c r="D11" s="84">
        <v>23918</v>
      </c>
      <c r="E11" s="90">
        <v>0</v>
      </c>
      <c r="F11" s="84">
        <v>0</v>
      </c>
      <c r="G11" s="84">
        <v>5085</v>
      </c>
      <c r="H11" s="90">
        <v>0</v>
      </c>
      <c r="I11" s="139">
        <v>31255</v>
      </c>
    </row>
    <row r="12" spans="1:10" ht="13.5">
      <c r="A12" s="19">
        <v>3</v>
      </c>
      <c r="B12" s="8" t="s">
        <v>198</v>
      </c>
      <c r="C12" s="84">
        <v>4990</v>
      </c>
      <c r="D12" s="84">
        <v>7382</v>
      </c>
      <c r="E12" s="90">
        <v>0</v>
      </c>
      <c r="F12" s="84">
        <v>25</v>
      </c>
      <c r="G12" s="84">
        <v>14</v>
      </c>
      <c r="H12" s="90">
        <v>0</v>
      </c>
      <c r="I12" s="139">
        <v>12411</v>
      </c>
      <c r="J12" s="77"/>
    </row>
    <row r="13" spans="1:9" ht="13.5">
      <c r="A13" s="19">
        <v>4</v>
      </c>
      <c r="B13" s="8" t="s">
        <v>82</v>
      </c>
      <c r="C13" s="84">
        <v>33992</v>
      </c>
      <c r="D13" s="84">
        <v>108739</v>
      </c>
      <c r="E13" s="84">
        <v>1678</v>
      </c>
      <c r="F13" s="84">
        <v>2252</v>
      </c>
      <c r="G13" s="84">
        <v>5099</v>
      </c>
      <c r="H13" s="84">
        <v>-35453</v>
      </c>
      <c r="I13" s="139">
        <v>116307</v>
      </c>
    </row>
    <row r="14" spans="1:9" ht="13.5">
      <c r="A14" s="19">
        <v>5</v>
      </c>
      <c r="B14" s="8" t="s">
        <v>186</v>
      </c>
      <c r="C14" s="84">
        <v>-6002</v>
      </c>
      <c r="D14" s="84">
        <v>-23802</v>
      </c>
      <c r="E14" s="90">
        <v>0</v>
      </c>
      <c r="F14" s="84">
        <v>-29492</v>
      </c>
      <c r="G14" s="90">
        <v>0</v>
      </c>
      <c r="H14" s="84">
        <v>35453</v>
      </c>
      <c r="I14" s="139">
        <v>-23843</v>
      </c>
    </row>
    <row r="15" spans="1:9" ht="13.5">
      <c r="A15" s="19">
        <v>6</v>
      </c>
      <c r="B15" s="8" t="s">
        <v>188</v>
      </c>
      <c r="C15" s="90">
        <v>0</v>
      </c>
      <c r="D15" s="84">
        <v>-3828</v>
      </c>
      <c r="E15" s="90">
        <v>0</v>
      </c>
      <c r="F15" s="84">
        <v>-48.0819</v>
      </c>
      <c r="G15" s="84">
        <v>0</v>
      </c>
      <c r="H15" s="90">
        <v>0</v>
      </c>
      <c r="I15" s="139">
        <v>-3876.0819</v>
      </c>
    </row>
    <row r="16" spans="1:9" ht="13.5">
      <c r="A16" s="19">
        <v>7</v>
      </c>
      <c r="B16" s="8" t="s">
        <v>87</v>
      </c>
      <c r="C16" s="84">
        <v>-6234</v>
      </c>
      <c r="D16" s="84">
        <v>-430</v>
      </c>
      <c r="E16" s="90">
        <v>0</v>
      </c>
      <c r="F16" s="84">
        <v>0</v>
      </c>
      <c r="G16" s="84">
        <v>-47905</v>
      </c>
      <c r="H16" s="90">
        <v>0</v>
      </c>
      <c r="I16" s="139">
        <v>-54569</v>
      </c>
    </row>
    <row r="17" spans="1:9" ht="13.5">
      <c r="A17" s="19">
        <v>8</v>
      </c>
      <c r="B17" s="8" t="s">
        <v>88</v>
      </c>
      <c r="C17" s="84">
        <v>-12236</v>
      </c>
      <c r="D17" s="84">
        <v>-28060</v>
      </c>
      <c r="E17" s="90">
        <v>0</v>
      </c>
      <c r="F17" s="84">
        <v>-29540.0819</v>
      </c>
      <c r="G17" s="84">
        <v>-47905</v>
      </c>
      <c r="H17" s="84">
        <v>35453</v>
      </c>
      <c r="I17" s="139">
        <v>-82288.0819</v>
      </c>
    </row>
    <row r="18" spans="1:9" ht="13.5">
      <c r="A18" s="19">
        <v>9</v>
      </c>
      <c r="B18" s="8" t="s">
        <v>89</v>
      </c>
      <c r="C18" s="84">
        <v>21756</v>
      </c>
      <c r="D18" s="84">
        <v>80679</v>
      </c>
      <c r="E18" s="84">
        <v>1678</v>
      </c>
      <c r="F18" s="84">
        <v>-27288.0819</v>
      </c>
      <c r="G18" s="84">
        <v>-42806</v>
      </c>
      <c r="H18" s="90">
        <v>0</v>
      </c>
      <c r="I18" s="139">
        <v>34018.918099999995</v>
      </c>
    </row>
    <row r="19" spans="1:9" ht="13.5">
      <c r="A19" s="19">
        <v>10</v>
      </c>
      <c r="B19" s="8" t="s">
        <v>90</v>
      </c>
      <c r="C19" s="84">
        <v>162</v>
      </c>
      <c r="D19" s="106">
        <v>4652</v>
      </c>
      <c r="E19" s="90">
        <v>0</v>
      </c>
      <c r="F19" s="84">
        <v>135</v>
      </c>
      <c r="G19" s="90">
        <v>0</v>
      </c>
      <c r="H19" s="90">
        <v>0</v>
      </c>
      <c r="I19" s="139">
        <v>4949</v>
      </c>
    </row>
    <row r="20" spans="1:9" ht="13.5">
      <c r="A20" s="19">
        <v>11</v>
      </c>
      <c r="B20" s="8" t="s">
        <v>91</v>
      </c>
      <c r="C20" s="106">
        <v>3541</v>
      </c>
      <c r="D20" s="106">
        <v>-38756</v>
      </c>
      <c r="E20" s="90">
        <v>0</v>
      </c>
      <c r="F20" s="106">
        <v>4020</v>
      </c>
      <c r="G20" s="106">
        <v>-717</v>
      </c>
      <c r="H20" s="90">
        <v>0</v>
      </c>
      <c r="I20" s="84">
        <v>-31912</v>
      </c>
    </row>
    <row r="21" spans="1:9" ht="40.5">
      <c r="A21" s="19">
        <v>12</v>
      </c>
      <c r="B21" s="8" t="s">
        <v>92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</row>
    <row r="22" spans="1:9" ht="13.5">
      <c r="A22" s="19">
        <v>13</v>
      </c>
      <c r="B22" s="8" t="s">
        <v>93</v>
      </c>
      <c r="C22" s="84"/>
      <c r="D22" s="84"/>
      <c r="E22" s="84"/>
      <c r="F22" s="84"/>
      <c r="G22" s="84"/>
      <c r="H22" s="90"/>
      <c r="I22" s="84">
        <v>7055.918099999995</v>
      </c>
    </row>
    <row r="23" spans="1:9" ht="13.5">
      <c r="A23" s="19">
        <v>14</v>
      </c>
      <c r="B23" s="8" t="s">
        <v>94</v>
      </c>
      <c r="C23" s="90"/>
      <c r="D23" s="90"/>
      <c r="E23" s="90"/>
      <c r="F23" s="90"/>
      <c r="G23" s="84"/>
      <c r="H23" s="90"/>
      <c r="I23" s="84">
        <v>-1641</v>
      </c>
    </row>
    <row r="24" spans="1:9" ht="13.5">
      <c r="A24" s="19">
        <v>15</v>
      </c>
      <c r="B24" s="8" t="s">
        <v>95</v>
      </c>
      <c r="C24" s="84"/>
      <c r="D24" s="84"/>
      <c r="E24" s="84"/>
      <c r="F24" s="84"/>
      <c r="G24" s="84"/>
      <c r="H24" s="90"/>
      <c r="I24" s="84">
        <v>5414.918099999995</v>
      </c>
    </row>
    <row r="25" spans="1:9" ht="13.5">
      <c r="A25" s="11"/>
      <c r="B25" s="11"/>
      <c r="C25" s="11"/>
      <c r="D25" s="11"/>
      <c r="E25" s="11"/>
      <c r="F25" s="11"/>
      <c r="G25" s="11"/>
      <c r="H25" s="11"/>
      <c r="I25" s="11"/>
    </row>
  </sheetData>
  <sheetProtection/>
  <mergeCells count="6">
    <mergeCell ref="I7:I8"/>
    <mergeCell ref="G7:G8"/>
    <mergeCell ref="H7:H8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16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16384" width="9.00390625" style="1" customWidth="1"/>
  </cols>
  <sheetData>
    <row r="2" s="11" customFormat="1" ht="13.5">
      <c r="A2" s="14" t="s">
        <v>303</v>
      </c>
    </row>
    <row r="4" s="11" customFormat="1" ht="13.5">
      <c r="A4" s="11" t="s">
        <v>293</v>
      </c>
    </row>
    <row r="6" spans="1:4" s="5" customFormat="1" ht="13.5">
      <c r="A6" s="9" t="s">
        <v>399</v>
      </c>
      <c r="B6" s="9" t="s">
        <v>400</v>
      </c>
      <c r="C6" s="43" t="s">
        <v>797</v>
      </c>
      <c r="D6" s="43" t="s">
        <v>657</v>
      </c>
    </row>
    <row r="7" spans="1:4" s="5" customFormat="1" ht="13.5">
      <c r="A7" s="9">
        <v>1</v>
      </c>
      <c r="B7" s="9">
        <v>2</v>
      </c>
      <c r="C7" s="9">
        <v>3</v>
      </c>
      <c r="D7" s="9">
        <v>4</v>
      </c>
    </row>
    <row r="8" spans="1:4" ht="13.5">
      <c r="A8" s="10">
        <v>1</v>
      </c>
      <c r="B8" s="116" t="s">
        <v>294</v>
      </c>
      <c r="C8" s="185">
        <v>27811</v>
      </c>
      <c r="D8" s="185">
        <v>16654</v>
      </c>
    </row>
    <row r="9" spans="1:4" ht="27">
      <c r="A9" s="10">
        <v>2</v>
      </c>
      <c r="B9" s="116" t="s">
        <v>295</v>
      </c>
      <c r="C9" s="185">
        <v>16627</v>
      </c>
      <c r="D9" s="185">
        <v>49721</v>
      </c>
    </row>
    <row r="10" spans="1:4" ht="27">
      <c r="A10" s="10">
        <v>3</v>
      </c>
      <c r="B10" s="116" t="s">
        <v>296</v>
      </c>
      <c r="C10" s="185">
        <v>9447</v>
      </c>
      <c r="D10" s="185">
        <v>6268</v>
      </c>
    </row>
    <row r="11" spans="1:4" ht="27">
      <c r="A11" s="10">
        <v>4</v>
      </c>
      <c r="B11" s="116" t="s">
        <v>297</v>
      </c>
      <c r="C11" s="185">
        <v>179039</v>
      </c>
      <c r="D11" s="185">
        <v>158597</v>
      </c>
    </row>
    <row r="12" spans="1:4" ht="13.5">
      <c r="A12" s="10" t="s">
        <v>176</v>
      </c>
      <c r="B12" s="116" t="s">
        <v>298</v>
      </c>
      <c r="C12" s="185">
        <v>179039</v>
      </c>
      <c r="D12" s="185">
        <v>158597</v>
      </c>
    </row>
    <row r="13" spans="1:4" ht="13.5">
      <c r="A13" s="10" t="s">
        <v>177</v>
      </c>
      <c r="B13" s="116" t="s">
        <v>299</v>
      </c>
      <c r="C13" s="186">
        <v>0</v>
      </c>
      <c r="D13" s="186">
        <v>0</v>
      </c>
    </row>
    <row r="14" spans="1:4" ht="27">
      <c r="A14" s="10">
        <v>5</v>
      </c>
      <c r="B14" s="116" t="s">
        <v>300</v>
      </c>
      <c r="C14" s="186">
        <v>0</v>
      </c>
      <c r="D14" s="186">
        <v>0</v>
      </c>
    </row>
    <row r="15" spans="1:4" ht="40.5">
      <c r="A15" s="10">
        <v>6</v>
      </c>
      <c r="B15" s="116" t="s">
        <v>301</v>
      </c>
      <c r="C15" s="186">
        <v>0</v>
      </c>
      <c r="D15" s="186">
        <v>0</v>
      </c>
    </row>
    <row r="16" spans="1:4" s="11" customFormat="1" ht="23.25" customHeight="1">
      <c r="A16" s="10">
        <v>7</v>
      </c>
      <c r="B16" s="116" t="s">
        <v>302</v>
      </c>
      <c r="C16" s="185">
        <f>SUM(C8:C11)</f>
        <v>232924</v>
      </c>
      <c r="D16" s="185">
        <v>231240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I29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3.125" style="1" customWidth="1"/>
    <col min="5" max="5" width="13.375" style="1" customWidth="1"/>
    <col min="6" max="6" width="13.25390625" style="1" customWidth="1"/>
    <col min="7" max="7" width="10.875" style="1" customWidth="1"/>
    <col min="8" max="8" width="10.75390625" style="1" customWidth="1"/>
    <col min="9" max="9" width="12.50390625" style="1" customWidth="1"/>
    <col min="10" max="16384" width="9.00390625" style="1" customWidth="1"/>
  </cols>
  <sheetData>
    <row r="5" ht="13.5">
      <c r="A5" s="11" t="s">
        <v>834</v>
      </c>
    </row>
    <row r="7" spans="1:9" ht="13.5" customHeight="1">
      <c r="A7" s="226" t="s">
        <v>399</v>
      </c>
      <c r="B7" s="226" t="s">
        <v>400</v>
      </c>
      <c r="C7" s="246" t="s">
        <v>78</v>
      </c>
      <c r="D7" s="247"/>
      <c r="E7" s="247"/>
      <c r="F7" s="248"/>
      <c r="G7" s="244" t="s">
        <v>86</v>
      </c>
      <c r="H7" s="244" t="s">
        <v>79</v>
      </c>
      <c r="I7" s="242" t="s">
        <v>292</v>
      </c>
    </row>
    <row r="8" spans="1:9" ht="40.5">
      <c r="A8" s="226"/>
      <c r="B8" s="226"/>
      <c r="C8" s="78" t="s">
        <v>83</v>
      </c>
      <c r="D8" s="78" t="s">
        <v>84</v>
      </c>
      <c r="E8" s="78" t="s">
        <v>85</v>
      </c>
      <c r="F8" s="78" t="s">
        <v>785</v>
      </c>
      <c r="G8" s="245"/>
      <c r="H8" s="245"/>
      <c r="I8" s="243"/>
    </row>
    <row r="9" spans="1:9" s="5" customFormat="1" ht="13.5">
      <c r="A9" s="9">
        <v>1</v>
      </c>
      <c r="B9" s="9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252">
        <v>9</v>
      </c>
    </row>
    <row r="10" spans="1:9" ht="27">
      <c r="A10" s="19">
        <v>1</v>
      </c>
      <c r="B10" s="8" t="s">
        <v>96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</row>
    <row r="11" spans="1:9" ht="13.5">
      <c r="A11" s="19">
        <v>2</v>
      </c>
      <c r="B11" s="8" t="s">
        <v>97</v>
      </c>
      <c r="C11" s="84">
        <v>132835.4363</v>
      </c>
      <c r="D11" s="84">
        <v>433689.06339</v>
      </c>
      <c r="E11" s="90">
        <v>0</v>
      </c>
      <c r="F11" s="84">
        <v>239968.90798</v>
      </c>
      <c r="G11" s="90">
        <v>0</v>
      </c>
      <c r="H11" s="90">
        <v>0</v>
      </c>
      <c r="I11" s="109">
        <v>806493.40767</v>
      </c>
    </row>
    <row r="12" spans="1:9" ht="13.5">
      <c r="A12" s="19">
        <v>3</v>
      </c>
      <c r="B12" s="8" t="s">
        <v>98</v>
      </c>
      <c r="C12" s="84">
        <v>132835.4363</v>
      </c>
      <c r="D12" s="84">
        <v>433689.06339</v>
      </c>
      <c r="E12" s="90">
        <v>0</v>
      </c>
      <c r="F12" s="84">
        <v>239968.90798</v>
      </c>
      <c r="G12" s="90">
        <v>0</v>
      </c>
      <c r="H12" s="90">
        <v>0</v>
      </c>
      <c r="I12" s="109">
        <v>806493.40767</v>
      </c>
    </row>
    <row r="13" spans="1:9" ht="13.5">
      <c r="A13" s="19">
        <v>4</v>
      </c>
      <c r="B13" s="8" t="s">
        <v>28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109">
        <v>0</v>
      </c>
    </row>
    <row r="14" spans="1:9" ht="27">
      <c r="A14" s="19">
        <v>5</v>
      </c>
      <c r="B14" s="8" t="s">
        <v>99</v>
      </c>
      <c r="C14" s="90">
        <v>0</v>
      </c>
      <c r="D14" s="90">
        <v>0</v>
      </c>
      <c r="E14" s="90">
        <v>0</v>
      </c>
      <c r="F14" s="90">
        <v>0</v>
      </c>
      <c r="G14" s="84">
        <v>1909</v>
      </c>
      <c r="H14" s="90">
        <v>0</v>
      </c>
      <c r="I14" s="109">
        <v>1909</v>
      </c>
    </row>
    <row r="15" spans="1:9" ht="13.5">
      <c r="A15" s="19">
        <v>6</v>
      </c>
      <c r="B15" s="8" t="s">
        <v>100</v>
      </c>
      <c r="C15" s="90">
        <v>0</v>
      </c>
      <c r="D15" s="90">
        <v>0</v>
      </c>
      <c r="E15" s="90">
        <v>0</v>
      </c>
      <c r="F15" s="90">
        <v>0</v>
      </c>
      <c r="G15" s="84">
        <v>20379.23227</v>
      </c>
      <c r="H15" s="90">
        <v>0</v>
      </c>
      <c r="I15" s="109">
        <v>20379.23227</v>
      </c>
    </row>
    <row r="16" spans="1:9" ht="13.5">
      <c r="A16" s="19">
        <v>7</v>
      </c>
      <c r="B16" s="8" t="s">
        <v>414</v>
      </c>
      <c r="C16" s="84">
        <v>132835.4363</v>
      </c>
      <c r="D16" s="84">
        <v>433689.06339</v>
      </c>
      <c r="E16" s="90">
        <v>0</v>
      </c>
      <c r="F16" s="84">
        <v>239968.90798</v>
      </c>
      <c r="G16" s="84">
        <v>22288.23227</v>
      </c>
      <c r="H16" s="90">
        <v>0</v>
      </c>
      <c r="I16" s="109">
        <v>828781.63994</v>
      </c>
    </row>
    <row r="17" spans="1:9" ht="54">
      <c r="A17" s="19">
        <v>8</v>
      </c>
      <c r="B17" s="8" t="s">
        <v>101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109">
        <v>0</v>
      </c>
    </row>
    <row r="18" spans="1:9" ht="13.5">
      <c r="A18" s="19">
        <v>9</v>
      </c>
      <c r="B18" s="8" t="s">
        <v>102</v>
      </c>
      <c r="C18" s="84">
        <v>36959.54696</v>
      </c>
      <c r="D18" s="84">
        <v>249214.20177999997</v>
      </c>
      <c r="E18" s="90">
        <v>0</v>
      </c>
      <c r="F18" s="84">
        <v>355461.93548</v>
      </c>
      <c r="G18" s="84">
        <v>967.4594799999993</v>
      </c>
      <c r="H18" s="90">
        <v>0</v>
      </c>
      <c r="I18" s="109">
        <v>642603.1436999999</v>
      </c>
    </row>
    <row r="19" spans="1:9" ht="13.5">
      <c r="A19" s="19">
        <v>10</v>
      </c>
      <c r="B19" s="8" t="s">
        <v>103</v>
      </c>
      <c r="C19" s="84">
        <v>36959.54696</v>
      </c>
      <c r="D19" s="84">
        <v>249214.20177999997</v>
      </c>
      <c r="E19" s="90">
        <v>0</v>
      </c>
      <c r="F19" s="84">
        <v>355461.93548</v>
      </c>
      <c r="G19" s="84">
        <v>967.4594799999993</v>
      </c>
      <c r="H19" s="90">
        <v>0</v>
      </c>
      <c r="I19" s="109">
        <v>642603.1436999999</v>
      </c>
    </row>
    <row r="20" spans="1:9" ht="27">
      <c r="A20" s="19">
        <v>11</v>
      </c>
      <c r="B20" s="8" t="s">
        <v>104</v>
      </c>
      <c r="C20" s="90">
        <v>0</v>
      </c>
      <c r="D20" s="90">
        <v>0</v>
      </c>
      <c r="E20" s="90">
        <v>0</v>
      </c>
      <c r="F20" s="90">
        <v>0</v>
      </c>
      <c r="G20" s="84">
        <v>1835</v>
      </c>
      <c r="H20" s="90">
        <v>0</v>
      </c>
      <c r="I20" s="109">
        <v>1835</v>
      </c>
    </row>
    <row r="21" spans="1:9" ht="13.5">
      <c r="A21" s="19">
        <v>12</v>
      </c>
      <c r="B21" s="8" t="s">
        <v>105</v>
      </c>
      <c r="C21" s="90">
        <v>0</v>
      </c>
      <c r="D21" s="90">
        <v>0</v>
      </c>
      <c r="E21" s="90">
        <v>0</v>
      </c>
      <c r="F21" s="90">
        <v>0</v>
      </c>
      <c r="G21" s="84">
        <v>0.5</v>
      </c>
      <c r="H21" s="90">
        <v>0</v>
      </c>
      <c r="I21" s="109">
        <v>0.5</v>
      </c>
    </row>
    <row r="22" spans="1:9" ht="13.5">
      <c r="A22" s="19">
        <v>13</v>
      </c>
      <c r="B22" s="8" t="s">
        <v>423</v>
      </c>
      <c r="C22" s="84">
        <v>36959.54696</v>
      </c>
      <c r="D22" s="84">
        <v>249214.20177999997</v>
      </c>
      <c r="E22" s="90">
        <v>0</v>
      </c>
      <c r="F22" s="84">
        <v>355461.93548</v>
      </c>
      <c r="G22" s="84">
        <v>2802.9594799999995</v>
      </c>
      <c r="H22" s="90">
        <v>0</v>
      </c>
      <c r="I22" s="109">
        <v>644438.6436999999</v>
      </c>
    </row>
    <row r="23" spans="1:9" ht="13.5">
      <c r="A23" s="19"/>
      <c r="B23" s="8" t="s">
        <v>106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109">
        <v>0</v>
      </c>
    </row>
    <row r="24" spans="1:9" ht="13.5">
      <c r="A24" s="19">
        <v>14</v>
      </c>
      <c r="B24" s="8" t="s">
        <v>107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109">
        <v>0</v>
      </c>
    </row>
    <row r="25" spans="1:9" ht="13.5">
      <c r="A25" s="19">
        <v>15</v>
      </c>
      <c r="B25" s="8" t="s">
        <v>385</v>
      </c>
      <c r="C25" s="90">
        <v>0</v>
      </c>
      <c r="D25" s="90">
        <v>0</v>
      </c>
      <c r="E25" s="90">
        <v>0</v>
      </c>
      <c r="F25" s="90">
        <v>0</v>
      </c>
      <c r="G25" s="84">
        <v>8383</v>
      </c>
      <c r="H25" s="90">
        <v>0</v>
      </c>
      <c r="I25" s="109">
        <v>8383</v>
      </c>
    </row>
    <row r="26" spans="1:9" ht="27">
      <c r="A26" s="19">
        <v>16</v>
      </c>
      <c r="B26" s="8" t="s">
        <v>639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</row>
    <row r="27" spans="1:9" ht="40.5">
      <c r="A27" s="19">
        <v>17</v>
      </c>
      <c r="B27" s="8" t="s">
        <v>108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</row>
    <row r="28" spans="1:9" ht="27">
      <c r="A28" s="19">
        <v>18</v>
      </c>
      <c r="B28" s="8" t="s">
        <v>640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</row>
    <row r="29" spans="1:9" ht="13.5">
      <c r="A29" s="19">
        <v>19</v>
      </c>
      <c r="B29" s="8" t="s">
        <v>109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</row>
  </sheetData>
  <sheetProtection/>
  <mergeCells count="6">
    <mergeCell ref="I7:I8"/>
    <mergeCell ref="G7:G8"/>
    <mergeCell ref="H7:H8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1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2.50390625" style="1" customWidth="1"/>
    <col min="4" max="5" width="10.625" style="1" customWidth="1"/>
    <col min="6" max="6" width="12.125" style="1" customWidth="1"/>
    <col min="7" max="7" width="11.125" style="1" customWidth="1"/>
    <col min="8" max="8" width="11.25390625" style="1" customWidth="1"/>
    <col min="9" max="16384" width="9.00390625" style="1" customWidth="1"/>
  </cols>
  <sheetData>
    <row r="5" spans="1:8" ht="13.5">
      <c r="A5" s="11" t="s">
        <v>835</v>
      </c>
      <c r="B5" s="11"/>
      <c r="C5" s="11"/>
      <c r="D5" s="11"/>
      <c r="E5" s="11"/>
      <c r="F5" s="11"/>
      <c r="G5" s="11"/>
      <c r="H5" s="11"/>
    </row>
    <row r="6" spans="1:8" ht="13.5">
      <c r="A6" s="11"/>
      <c r="B6" s="11"/>
      <c r="C6" s="11"/>
      <c r="D6" s="11"/>
      <c r="E6" s="11"/>
      <c r="F6" s="11"/>
      <c r="G6" s="11"/>
      <c r="H6" s="11"/>
    </row>
    <row r="7" spans="1:8" s="12" customFormat="1" ht="40.5">
      <c r="A7" s="9" t="s">
        <v>399</v>
      </c>
      <c r="B7" s="9" t="s">
        <v>400</v>
      </c>
      <c r="C7" s="9" t="s">
        <v>110</v>
      </c>
      <c r="D7" s="9" t="s">
        <v>111</v>
      </c>
      <c r="E7" s="9" t="s">
        <v>112</v>
      </c>
      <c r="F7" s="9" t="s">
        <v>786</v>
      </c>
      <c r="G7" s="9" t="s">
        <v>113</v>
      </c>
      <c r="H7" s="9" t="s">
        <v>292</v>
      </c>
    </row>
    <row r="8" spans="1:8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27">
      <c r="A9" s="53">
        <v>1</v>
      </c>
      <c r="B9" s="8" t="s">
        <v>96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</row>
    <row r="10" spans="1:8" ht="13.5">
      <c r="A10" s="53">
        <v>2</v>
      </c>
      <c r="B10" s="8" t="s">
        <v>97</v>
      </c>
      <c r="C10" s="106">
        <v>1364164</v>
      </c>
      <c r="D10" s="106">
        <v>527</v>
      </c>
      <c r="E10" s="90">
        <v>0</v>
      </c>
      <c r="F10" s="90">
        <v>0</v>
      </c>
      <c r="G10" s="90">
        <v>0</v>
      </c>
      <c r="H10" s="106">
        <v>1364691.0181000005</v>
      </c>
    </row>
    <row r="11" spans="1:8" ht="13.5">
      <c r="A11" s="53">
        <v>3</v>
      </c>
      <c r="B11" s="8" t="s">
        <v>98</v>
      </c>
      <c r="C11" s="106">
        <v>1364164</v>
      </c>
      <c r="D11" s="106">
        <v>527</v>
      </c>
      <c r="E11" s="90">
        <v>0</v>
      </c>
      <c r="F11" s="90">
        <v>0</v>
      </c>
      <c r="G11" s="90">
        <v>0</v>
      </c>
      <c r="H11" s="106">
        <v>1364691.0181000005</v>
      </c>
    </row>
    <row r="12" spans="1:8" ht="13.5">
      <c r="A12" s="53">
        <v>4</v>
      </c>
      <c r="B12" s="8" t="s">
        <v>743</v>
      </c>
      <c r="C12" s="106">
        <v>270168</v>
      </c>
      <c r="D12" s="90">
        <v>0</v>
      </c>
      <c r="E12" s="90">
        <v>0</v>
      </c>
      <c r="F12" s="106">
        <v>355</v>
      </c>
      <c r="G12" s="90">
        <v>0</v>
      </c>
      <c r="H12" s="106">
        <v>270523</v>
      </c>
    </row>
    <row r="13" spans="1:8" ht="13.5">
      <c r="A13" s="53">
        <v>5</v>
      </c>
      <c r="B13" s="8" t="s">
        <v>107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8" ht="27">
      <c r="A14" s="53">
        <v>6</v>
      </c>
      <c r="B14" s="8" t="s">
        <v>742</v>
      </c>
      <c r="C14" s="106">
        <v>134677.80625</v>
      </c>
      <c r="D14" s="90">
        <v>0</v>
      </c>
      <c r="E14" s="90">
        <v>0</v>
      </c>
      <c r="F14" s="90">
        <v>0</v>
      </c>
      <c r="G14" s="90">
        <v>0</v>
      </c>
      <c r="H14" s="106">
        <v>134677.80625</v>
      </c>
    </row>
    <row r="15" spans="1:8" ht="13.5">
      <c r="A15" s="172"/>
      <c r="B15" s="11"/>
      <c r="C15" s="11"/>
      <c r="D15" s="11"/>
      <c r="E15" s="11"/>
      <c r="F15" s="11"/>
      <c r="G15" s="11"/>
      <c r="H15" s="11"/>
    </row>
    <row r="16" spans="1:8" ht="27" customHeight="1">
      <c r="A16" s="11"/>
      <c r="B16" s="232" t="s">
        <v>744</v>
      </c>
      <c r="C16" s="232"/>
      <c r="D16" s="232"/>
      <c r="E16" s="232"/>
      <c r="F16" s="232"/>
      <c r="G16" s="232"/>
      <c r="H16" s="232"/>
    </row>
  </sheetData>
  <sheetProtection/>
  <mergeCells count="1">
    <mergeCell ref="B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16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1.75390625" style="1" customWidth="1"/>
    <col min="4" max="5" width="10.625" style="1" customWidth="1"/>
    <col min="6" max="6" width="11.75390625" style="1" customWidth="1"/>
    <col min="7" max="7" width="12.875" style="1" customWidth="1"/>
    <col min="8" max="8" width="12.625" style="1" customWidth="1"/>
    <col min="9" max="16384" width="9.00390625" style="1" customWidth="1"/>
  </cols>
  <sheetData>
    <row r="5" ht="13.5">
      <c r="A5" s="11" t="s">
        <v>836</v>
      </c>
    </row>
    <row r="7" spans="1:8" s="12" customFormat="1" ht="40.5">
      <c r="A7" s="9" t="s">
        <v>399</v>
      </c>
      <c r="B7" s="9" t="s">
        <v>400</v>
      </c>
      <c r="C7" s="9" t="s">
        <v>110</v>
      </c>
      <c r="D7" s="9" t="s">
        <v>111</v>
      </c>
      <c r="E7" s="9" t="s">
        <v>112</v>
      </c>
      <c r="F7" s="9" t="s">
        <v>786</v>
      </c>
      <c r="G7" s="9" t="s">
        <v>113</v>
      </c>
      <c r="H7" s="9" t="s">
        <v>292</v>
      </c>
    </row>
    <row r="8" spans="1:8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27">
      <c r="A9" s="19">
        <v>1</v>
      </c>
      <c r="B9" s="8" t="s">
        <v>96</v>
      </c>
      <c r="C9" s="78" t="s">
        <v>621</v>
      </c>
      <c r="D9" s="78" t="s">
        <v>621</v>
      </c>
      <c r="E9" s="78" t="s">
        <v>621</v>
      </c>
      <c r="F9" s="78" t="s">
        <v>621</v>
      </c>
      <c r="G9" s="78" t="s">
        <v>621</v>
      </c>
      <c r="H9" s="78" t="s">
        <v>621</v>
      </c>
    </row>
    <row r="10" spans="1:8" ht="13.5">
      <c r="A10" s="19">
        <v>2</v>
      </c>
      <c r="B10" s="8" t="s">
        <v>97</v>
      </c>
      <c r="C10" s="106">
        <v>812959.1020199999</v>
      </c>
      <c r="D10" s="106">
        <v>520</v>
      </c>
      <c r="E10" s="78" t="s">
        <v>621</v>
      </c>
      <c r="F10" s="106">
        <v>15303</v>
      </c>
      <c r="G10" s="78" t="s">
        <v>621</v>
      </c>
      <c r="H10" s="106">
        <v>828782.1020199999</v>
      </c>
    </row>
    <row r="11" spans="1:8" ht="13.5">
      <c r="A11" s="19">
        <v>3</v>
      </c>
      <c r="B11" s="8" t="s">
        <v>98</v>
      </c>
      <c r="C11" s="106">
        <v>812959.1020199999</v>
      </c>
      <c r="D11" s="106">
        <v>520</v>
      </c>
      <c r="E11" s="78" t="s">
        <v>621</v>
      </c>
      <c r="F11" s="106">
        <v>15303</v>
      </c>
      <c r="G11" s="78" t="s">
        <v>621</v>
      </c>
      <c r="H11" s="106">
        <v>828782.1020199999</v>
      </c>
    </row>
    <row r="12" spans="1:8" ht="13.5">
      <c r="A12" s="19">
        <v>4</v>
      </c>
      <c r="B12" s="8" t="s">
        <v>743</v>
      </c>
      <c r="C12" s="106">
        <v>156209</v>
      </c>
      <c r="D12" s="78" t="s">
        <v>621</v>
      </c>
      <c r="E12" s="78" t="s">
        <v>621</v>
      </c>
      <c r="F12" s="106">
        <v>500</v>
      </c>
      <c r="G12" s="78" t="s">
        <v>621</v>
      </c>
      <c r="H12" s="106">
        <v>156709</v>
      </c>
    </row>
    <row r="13" spans="1:8" ht="13.5">
      <c r="A13" s="19">
        <v>5</v>
      </c>
      <c r="B13" s="8" t="s">
        <v>107</v>
      </c>
      <c r="C13" s="78" t="s">
        <v>621</v>
      </c>
      <c r="D13" s="78" t="s">
        <v>621</v>
      </c>
      <c r="E13" s="78" t="s">
        <v>621</v>
      </c>
      <c r="F13" s="78" t="s">
        <v>621</v>
      </c>
      <c r="G13" s="78" t="s">
        <v>621</v>
      </c>
      <c r="H13" s="78" t="s">
        <v>621</v>
      </c>
    </row>
    <row r="14" spans="1:8" ht="27">
      <c r="A14" s="19">
        <v>6</v>
      </c>
      <c r="B14" s="8" t="s">
        <v>668</v>
      </c>
      <c r="C14" s="106">
        <v>168.11215</v>
      </c>
      <c r="D14" s="78" t="s">
        <v>621</v>
      </c>
      <c r="E14" s="78" t="s">
        <v>621</v>
      </c>
      <c r="F14" s="78" t="s">
        <v>621</v>
      </c>
      <c r="G14" s="78" t="s">
        <v>621</v>
      </c>
      <c r="H14" s="106">
        <v>168.11215</v>
      </c>
    </row>
    <row r="15" ht="13.5">
      <c r="A15" s="4"/>
    </row>
    <row r="16" spans="2:8" ht="44.25" customHeight="1">
      <c r="B16" s="232" t="s">
        <v>866</v>
      </c>
      <c r="C16" s="232"/>
      <c r="D16" s="232"/>
      <c r="E16" s="232"/>
      <c r="F16" s="232"/>
      <c r="G16" s="232"/>
      <c r="H16" s="232"/>
    </row>
  </sheetData>
  <sheetProtection/>
  <mergeCells count="1">
    <mergeCell ref="B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6:J1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7.00390625" style="1" customWidth="1"/>
    <col min="2" max="2" width="17.75390625" style="1" customWidth="1"/>
    <col min="3" max="3" width="10.75390625" style="1" customWidth="1"/>
    <col min="4" max="4" width="12.875" style="1" customWidth="1"/>
    <col min="5" max="5" width="12.00390625" style="1" customWidth="1"/>
    <col min="6" max="7" width="10.875" style="1" customWidth="1"/>
    <col min="8" max="8" width="13.75390625" style="1" customWidth="1"/>
    <col min="9" max="10" width="10.875" style="1" customWidth="1"/>
    <col min="11" max="16384" width="9.00390625" style="1" customWidth="1"/>
  </cols>
  <sheetData>
    <row r="6" ht="13.5">
      <c r="A6" s="11" t="s">
        <v>787</v>
      </c>
    </row>
    <row r="7" ht="13.5">
      <c r="A7" s="1" t="s">
        <v>617</v>
      </c>
    </row>
    <row r="8" s="11" customFormat="1" ht="13.5">
      <c r="A8" s="11" t="s">
        <v>738</v>
      </c>
    </row>
    <row r="9" ht="13.5">
      <c r="J9" s="11" t="s">
        <v>508</v>
      </c>
    </row>
    <row r="10" spans="1:10" s="12" customFormat="1" ht="13.5">
      <c r="A10" s="226" t="s">
        <v>399</v>
      </c>
      <c r="B10" s="226" t="s">
        <v>114</v>
      </c>
      <c r="C10" s="226" t="s">
        <v>837</v>
      </c>
      <c r="D10" s="226"/>
      <c r="E10" s="226"/>
      <c r="F10" s="226"/>
      <c r="G10" s="226" t="s">
        <v>669</v>
      </c>
      <c r="H10" s="226"/>
      <c r="I10" s="226"/>
      <c r="J10" s="226"/>
    </row>
    <row r="11" spans="1:10" s="12" customFormat="1" ht="54">
      <c r="A11" s="226"/>
      <c r="B11" s="226"/>
      <c r="C11" s="9" t="s">
        <v>118</v>
      </c>
      <c r="D11" s="9" t="s">
        <v>119</v>
      </c>
      <c r="E11" s="9" t="s">
        <v>120</v>
      </c>
      <c r="F11" s="9" t="s">
        <v>121</v>
      </c>
      <c r="G11" s="9" t="s">
        <v>118</v>
      </c>
      <c r="H11" s="9" t="s">
        <v>119</v>
      </c>
      <c r="I11" s="9" t="s">
        <v>120</v>
      </c>
      <c r="J11" s="9" t="s">
        <v>121</v>
      </c>
    </row>
    <row r="12" spans="1:10" s="5" customFormat="1" ht="13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13.5">
      <c r="A13" s="53">
        <v>1</v>
      </c>
      <c r="B13" s="8" t="s">
        <v>115</v>
      </c>
      <c r="C13" s="164">
        <v>531871</v>
      </c>
      <c r="D13" s="164">
        <v>529772</v>
      </c>
      <c r="E13" s="19" t="s">
        <v>621</v>
      </c>
      <c r="F13" s="164">
        <f>C13-D13</f>
        <v>2099</v>
      </c>
      <c r="G13" s="164">
        <v>461483</v>
      </c>
      <c r="H13" s="164">
        <v>452052</v>
      </c>
      <c r="I13" s="19" t="s">
        <v>621</v>
      </c>
      <c r="J13" s="164">
        <v>9431</v>
      </c>
    </row>
    <row r="14" spans="1:10" ht="13.5">
      <c r="A14" s="53">
        <v>2</v>
      </c>
      <c r="B14" s="8" t="s">
        <v>116</v>
      </c>
      <c r="C14" s="164">
        <v>97337</v>
      </c>
      <c r="D14" s="164">
        <v>93446</v>
      </c>
      <c r="E14" s="19" t="s">
        <v>621</v>
      </c>
      <c r="F14" s="164">
        <f>C14-D14</f>
        <v>3891</v>
      </c>
      <c r="G14" s="164">
        <v>47222</v>
      </c>
      <c r="H14" s="164">
        <v>54199</v>
      </c>
      <c r="I14" s="19" t="s">
        <v>621</v>
      </c>
      <c r="J14" s="104">
        <v>-6977</v>
      </c>
    </row>
    <row r="15" spans="1:10" ht="13.5">
      <c r="A15" s="53">
        <v>3</v>
      </c>
      <c r="B15" s="8" t="s">
        <v>117</v>
      </c>
      <c r="C15" s="19" t="s">
        <v>621</v>
      </c>
      <c r="D15" s="19" t="s">
        <v>621</v>
      </c>
      <c r="E15" s="19" t="s">
        <v>621</v>
      </c>
      <c r="F15" s="19" t="s">
        <v>621</v>
      </c>
      <c r="G15" s="19" t="s">
        <v>621</v>
      </c>
      <c r="H15" s="19" t="s">
        <v>621</v>
      </c>
      <c r="I15" s="19" t="s">
        <v>621</v>
      </c>
      <c r="J15" s="19" t="s">
        <v>621</v>
      </c>
    </row>
    <row r="16" spans="1:10" ht="13.5">
      <c r="A16" s="53">
        <v>4</v>
      </c>
      <c r="B16" s="8" t="s">
        <v>561</v>
      </c>
      <c r="C16" s="164">
        <v>2478</v>
      </c>
      <c r="D16" s="164">
        <v>560</v>
      </c>
      <c r="E16" s="19" t="s">
        <v>621</v>
      </c>
      <c r="F16" s="164">
        <f>C16-D16</f>
        <v>1918</v>
      </c>
      <c r="G16" s="165">
        <v>2793</v>
      </c>
      <c r="H16" s="165">
        <v>1404</v>
      </c>
      <c r="I16" s="19" t="s">
        <v>621</v>
      </c>
      <c r="J16" s="165">
        <v>1389</v>
      </c>
    </row>
    <row r="17" spans="1:10" ht="13.5">
      <c r="A17" s="53">
        <v>5</v>
      </c>
      <c r="B17" s="8" t="s">
        <v>292</v>
      </c>
      <c r="C17" s="164">
        <f>SUM(C13:C16)</f>
        <v>631686</v>
      </c>
      <c r="D17" s="164">
        <f>SUM(D13:D16)</f>
        <v>623778</v>
      </c>
      <c r="E17" s="19" t="s">
        <v>621</v>
      </c>
      <c r="F17" s="164">
        <f>SUM(F13:F16)</f>
        <v>7908</v>
      </c>
      <c r="G17" s="165">
        <v>511498</v>
      </c>
      <c r="H17" s="165">
        <v>507655</v>
      </c>
      <c r="I17" s="19" t="s">
        <v>621</v>
      </c>
      <c r="J17" s="165">
        <v>3843</v>
      </c>
    </row>
  </sheetData>
  <sheetProtection/>
  <mergeCells count="4">
    <mergeCell ref="A10:A11"/>
    <mergeCell ref="B10:B11"/>
    <mergeCell ref="C10:F10"/>
    <mergeCell ref="G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F1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7.00390625" style="1" customWidth="1"/>
    <col min="2" max="2" width="36.375" style="1" customWidth="1"/>
    <col min="3" max="3" width="11.50390625" style="1" customWidth="1"/>
    <col min="4" max="4" width="12.25390625" style="1" customWidth="1"/>
    <col min="5" max="5" width="10.50390625" style="1" customWidth="1"/>
    <col min="6" max="6" width="13.00390625" style="1" customWidth="1"/>
    <col min="7" max="16384" width="9.00390625" style="1" customWidth="1"/>
  </cols>
  <sheetData>
    <row r="4" spans="1:6" ht="57.75" customHeight="1">
      <c r="A4" s="230" t="s">
        <v>772</v>
      </c>
      <c r="B4" s="230"/>
      <c r="C4" s="230"/>
      <c r="D4" s="230"/>
      <c r="E4" s="230"/>
      <c r="F4" s="230"/>
    </row>
    <row r="6" spans="1:6" s="12" customFormat="1" ht="13.5" customHeight="1">
      <c r="A6" s="226" t="s">
        <v>399</v>
      </c>
      <c r="B6" s="226" t="s">
        <v>400</v>
      </c>
      <c r="C6" s="249" t="s">
        <v>837</v>
      </c>
      <c r="D6" s="249"/>
      <c r="E6" s="249" t="s">
        <v>669</v>
      </c>
      <c r="F6" s="249"/>
    </row>
    <row r="7" spans="1:6" s="12" customFormat="1" ht="40.5">
      <c r="A7" s="226"/>
      <c r="B7" s="226"/>
      <c r="C7" s="9" t="s">
        <v>124</v>
      </c>
      <c r="D7" s="9" t="s">
        <v>123</v>
      </c>
      <c r="E7" s="9" t="s">
        <v>122</v>
      </c>
      <c r="F7" s="9" t="s">
        <v>123</v>
      </c>
    </row>
    <row r="8" spans="1:6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3.5">
      <c r="A9" s="53">
        <v>1</v>
      </c>
      <c r="B9" s="8" t="s">
        <v>125</v>
      </c>
      <c r="C9" s="200">
        <v>105</v>
      </c>
      <c r="D9" s="200">
        <v>105</v>
      </c>
      <c r="E9" s="167">
        <v>472</v>
      </c>
      <c r="F9" s="167">
        <v>472</v>
      </c>
    </row>
    <row r="10" spans="1:6" ht="13.5">
      <c r="A10" s="53">
        <v>2</v>
      </c>
      <c r="B10" s="8" t="s">
        <v>126</v>
      </c>
      <c r="C10" s="201">
        <v>-105</v>
      </c>
      <c r="D10" s="201">
        <v>-105</v>
      </c>
      <c r="E10" s="104">
        <v>-472</v>
      </c>
      <c r="F10" s="104">
        <v>-472</v>
      </c>
    </row>
    <row r="11" spans="1:6" ht="13.5">
      <c r="A11" s="53">
        <v>3</v>
      </c>
      <c r="B11" s="8" t="s">
        <v>127</v>
      </c>
      <c r="C11" s="200">
        <v>195</v>
      </c>
      <c r="D11" s="200">
        <v>195</v>
      </c>
      <c r="E11" s="104">
        <v>-349</v>
      </c>
      <c r="F11" s="104">
        <v>-349</v>
      </c>
    </row>
    <row r="12" spans="1:6" ht="13.5">
      <c r="A12" s="53">
        <v>4</v>
      </c>
      <c r="B12" s="8" t="s">
        <v>128</v>
      </c>
      <c r="C12" s="201">
        <v>-195</v>
      </c>
      <c r="D12" s="201">
        <v>-195</v>
      </c>
      <c r="E12" s="167">
        <v>349</v>
      </c>
      <c r="F12" s="167">
        <v>349</v>
      </c>
    </row>
    <row r="13" spans="1:6" ht="13.5">
      <c r="A13" s="53">
        <v>5</v>
      </c>
      <c r="B13" s="8" t="s">
        <v>129</v>
      </c>
      <c r="C13" s="200" t="s">
        <v>621</v>
      </c>
      <c r="D13" s="200" t="s">
        <v>621</v>
      </c>
      <c r="E13" s="166" t="s">
        <v>621</v>
      </c>
      <c r="F13" s="166" t="s">
        <v>621</v>
      </c>
    </row>
    <row r="14" spans="1:6" ht="12" customHeight="1">
      <c r="A14" s="53">
        <v>6</v>
      </c>
      <c r="B14" s="8" t="s">
        <v>130</v>
      </c>
      <c r="C14" s="200" t="s">
        <v>621</v>
      </c>
      <c r="D14" s="200" t="s">
        <v>621</v>
      </c>
      <c r="E14" s="166" t="s">
        <v>621</v>
      </c>
      <c r="F14" s="166" t="s">
        <v>621</v>
      </c>
    </row>
    <row r="15" spans="1:6" ht="13.5">
      <c r="A15" s="53">
        <v>7</v>
      </c>
      <c r="B15" s="8" t="s">
        <v>131</v>
      </c>
      <c r="C15" s="200">
        <v>96</v>
      </c>
      <c r="D15" s="200">
        <v>96</v>
      </c>
      <c r="E15" s="167">
        <v>69</v>
      </c>
      <c r="F15" s="167">
        <v>69</v>
      </c>
    </row>
    <row r="16" spans="1:6" ht="13.5">
      <c r="A16" s="53">
        <v>8</v>
      </c>
      <c r="B16" s="8" t="s">
        <v>132</v>
      </c>
      <c r="C16" s="201">
        <v>-96</v>
      </c>
      <c r="D16" s="201">
        <v>-96</v>
      </c>
      <c r="E16" s="104">
        <v>-69</v>
      </c>
      <c r="F16" s="104">
        <v>-69</v>
      </c>
    </row>
  </sheetData>
  <sheetProtection/>
  <mergeCells count="5">
    <mergeCell ref="C6:D6"/>
    <mergeCell ref="E6:F6"/>
    <mergeCell ref="A6:A7"/>
    <mergeCell ref="B6:B7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G17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7.00390625" style="1" customWidth="1"/>
    <col min="2" max="2" width="36.50390625" style="1" customWidth="1"/>
    <col min="3" max="3" width="10.25390625" style="1" customWidth="1"/>
    <col min="4" max="4" width="12.125" style="1" customWidth="1"/>
    <col min="5" max="5" width="11.125" style="1" customWidth="1"/>
    <col min="6" max="6" width="12.875" style="1" customWidth="1"/>
    <col min="7" max="10" width="10.875" style="1" customWidth="1"/>
    <col min="11" max="16384" width="9.00390625" style="1" customWidth="1"/>
  </cols>
  <sheetData>
    <row r="5" spans="1:7" ht="61.5" customHeight="1">
      <c r="A5" s="230" t="s">
        <v>773</v>
      </c>
      <c r="B5" s="230"/>
      <c r="C5" s="230"/>
      <c r="D5" s="230"/>
      <c r="E5" s="230"/>
      <c r="F5" s="230"/>
      <c r="G5" s="230"/>
    </row>
    <row r="7" spans="1:6" s="12" customFormat="1" ht="39.75" customHeight="1">
      <c r="A7" s="226" t="s">
        <v>399</v>
      </c>
      <c r="B7" s="226" t="s">
        <v>400</v>
      </c>
      <c r="C7" s="222" t="s">
        <v>838</v>
      </c>
      <c r="D7" s="224"/>
      <c r="E7" s="226" t="s">
        <v>839</v>
      </c>
      <c r="F7" s="226"/>
    </row>
    <row r="8" spans="1:6" s="12" customFormat="1" ht="58.5" customHeight="1">
      <c r="A8" s="226"/>
      <c r="B8" s="226"/>
      <c r="C8" s="9" t="s">
        <v>122</v>
      </c>
      <c r="D8" s="9" t="s">
        <v>123</v>
      </c>
      <c r="E8" s="9" t="s">
        <v>124</v>
      </c>
      <c r="F8" s="9" t="s">
        <v>123</v>
      </c>
    </row>
    <row r="9" spans="1:6" s="5" customFormat="1" ht="13.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ht="13.5">
      <c r="A10" s="53">
        <v>1</v>
      </c>
      <c r="B10" s="8" t="s">
        <v>125</v>
      </c>
      <c r="C10" s="200">
        <v>105</v>
      </c>
      <c r="D10" s="200">
        <v>105</v>
      </c>
      <c r="E10" s="167">
        <v>463</v>
      </c>
      <c r="F10" s="167">
        <v>463</v>
      </c>
    </row>
    <row r="11" spans="1:6" ht="13.5">
      <c r="A11" s="53">
        <v>2</v>
      </c>
      <c r="B11" s="8" t="s">
        <v>126</v>
      </c>
      <c r="C11" s="201">
        <v>-105</v>
      </c>
      <c r="D11" s="201">
        <v>-105</v>
      </c>
      <c r="E11" s="104">
        <v>-463</v>
      </c>
      <c r="F11" s="104">
        <v>-463</v>
      </c>
    </row>
    <row r="12" spans="1:6" ht="13.5">
      <c r="A12" s="53">
        <v>3</v>
      </c>
      <c r="B12" s="8" t="s">
        <v>127</v>
      </c>
      <c r="C12" s="200">
        <v>209</v>
      </c>
      <c r="D12" s="200">
        <v>209</v>
      </c>
      <c r="E12" s="104">
        <v>-340</v>
      </c>
      <c r="F12" s="104">
        <v>-340</v>
      </c>
    </row>
    <row r="13" spans="1:6" ht="13.5">
      <c r="A13" s="53">
        <v>4</v>
      </c>
      <c r="B13" s="8" t="s">
        <v>128</v>
      </c>
      <c r="C13" s="201">
        <v>-209</v>
      </c>
      <c r="D13" s="201">
        <v>-209</v>
      </c>
      <c r="E13" s="167">
        <v>340</v>
      </c>
      <c r="F13" s="167">
        <v>340</v>
      </c>
    </row>
    <row r="14" spans="1:6" ht="13.5">
      <c r="A14" s="53">
        <v>5</v>
      </c>
      <c r="B14" s="8" t="s">
        <v>129</v>
      </c>
      <c r="C14" s="200" t="s">
        <v>621</v>
      </c>
      <c r="D14" s="200" t="s">
        <v>621</v>
      </c>
      <c r="E14" s="166" t="s">
        <v>621</v>
      </c>
      <c r="F14" s="166" t="s">
        <v>621</v>
      </c>
    </row>
    <row r="15" spans="1:6" ht="13.5">
      <c r="A15" s="53">
        <v>6</v>
      </c>
      <c r="B15" s="8" t="s">
        <v>130</v>
      </c>
      <c r="C15" s="200" t="s">
        <v>621</v>
      </c>
      <c r="D15" s="200" t="s">
        <v>621</v>
      </c>
      <c r="E15" s="166" t="s">
        <v>621</v>
      </c>
      <c r="F15" s="166" t="s">
        <v>621</v>
      </c>
    </row>
    <row r="16" spans="1:6" ht="13.5">
      <c r="A16" s="53">
        <v>7</v>
      </c>
      <c r="B16" s="8" t="s">
        <v>131</v>
      </c>
      <c r="C16" s="200">
        <v>104</v>
      </c>
      <c r="D16" s="200">
        <v>104</v>
      </c>
      <c r="E16" s="167">
        <v>69</v>
      </c>
      <c r="F16" s="167">
        <v>69</v>
      </c>
    </row>
    <row r="17" spans="1:6" ht="13.5">
      <c r="A17" s="53">
        <v>8</v>
      </c>
      <c r="B17" s="8" t="s">
        <v>132</v>
      </c>
      <c r="C17" s="201">
        <v>-104</v>
      </c>
      <c r="D17" s="201">
        <v>-104</v>
      </c>
      <c r="E17" s="104">
        <v>-69</v>
      </c>
      <c r="F17" s="104">
        <v>-69</v>
      </c>
    </row>
  </sheetData>
  <sheetProtection/>
  <mergeCells count="5">
    <mergeCell ref="A5:G5"/>
    <mergeCell ref="A7:A8"/>
    <mergeCell ref="B7:B8"/>
    <mergeCell ref="C7:D7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33"/>
  <sheetViews>
    <sheetView zoomScalePageLayoutView="0" workbookViewId="0" topLeftCell="A1">
      <selection activeCell="E31" sqref="E31"/>
    </sheetView>
  </sheetViews>
  <sheetFormatPr defaultColWidth="9.00390625" defaultRowHeight="13.5"/>
  <cols>
    <col min="1" max="1" width="7.00390625" style="1" customWidth="1"/>
    <col min="2" max="2" width="52.50390625" style="1" customWidth="1"/>
    <col min="3" max="3" width="14.375" style="17" customWidth="1"/>
    <col min="4" max="4" width="13.625" style="1" customWidth="1"/>
    <col min="5" max="5" width="12.50390625" style="1" customWidth="1"/>
    <col min="6" max="6" width="11.875" style="1" customWidth="1"/>
    <col min="7" max="7" width="11.625" style="1" customWidth="1"/>
    <col min="8" max="8" width="17.125" style="1" customWidth="1"/>
    <col min="9" max="16384" width="9.00390625" style="1" customWidth="1"/>
  </cols>
  <sheetData>
    <row r="1" spans="1:8" ht="13.5">
      <c r="A1" s="163" t="s">
        <v>774</v>
      </c>
      <c r="B1" s="163"/>
      <c r="C1" s="204"/>
      <c r="D1" s="163"/>
      <c r="E1" s="163"/>
      <c r="F1" s="163"/>
      <c r="G1" s="163"/>
      <c r="H1" s="163"/>
    </row>
    <row r="2" spans="1:8" ht="13.5">
      <c r="A2" s="163"/>
      <c r="B2" s="163"/>
      <c r="C2" s="204"/>
      <c r="D2" s="163"/>
      <c r="E2" s="163"/>
      <c r="F2" s="163"/>
      <c r="G2" s="163"/>
      <c r="H2" s="163"/>
    </row>
    <row r="3" spans="1:8" ht="27">
      <c r="A3" s="162" t="s">
        <v>399</v>
      </c>
      <c r="B3" s="162" t="s">
        <v>400</v>
      </c>
      <c r="C3" s="205" t="s">
        <v>133</v>
      </c>
      <c r="D3" s="162" t="s">
        <v>134</v>
      </c>
      <c r="E3" s="162" t="s">
        <v>135</v>
      </c>
      <c r="F3" s="162" t="s">
        <v>136</v>
      </c>
      <c r="G3" s="162" t="s">
        <v>139</v>
      </c>
      <c r="H3" s="162" t="s">
        <v>292</v>
      </c>
    </row>
    <row r="4" spans="1:8" ht="13.5">
      <c r="A4" s="162">
        <v>1</v>
      </c>
      <c r="B4" s="162">
        <v>2</v>
      </c>
      <c r="C4" s="205">
        <v>3</v>
      </c>
      <c r="D4" s="162">
        <v>4</v>
      </c>
      <c r="E4" s="162">
        <v>5</v>
      </c>
      <c r="F4" s="162">
        <v>6</v>
      </c>
      <c r="G4" s="162">
        <v>7</v>
      </c>
      <c r="H4" s="162">
        <v>8</v>
      </c>
    </row>
    <row r="5" spans="1:8" ht="13.5">
      <c r="A5" s="161"/>
      <c r="B5" s="160" t="s">
        <v>840</v>
      </c>
      <c r="C5" s="206"/>
      <c r="D5" s="199"/>
      <c r="E5" s="199"/>
      <c r="F5" s="199"/>
      <c r="G5" s="199"/>
      <c r="H5" s="199"/>
    </row>
    <row r="6" spans="1:8" ht="27">
      <c r="A6" s="161">
        <v>1</v>
      </c>
      <c r="B6" s="160" t="s">
        <v>875</v>
      </c>
      <c r="C6" s="207">
        <v>356481</v>
      </c>
      <c r="D6" s="207">
        <v>19225</v>
      </c>
      <c r="E6" s="207">
        <v>41846</v>
      </c>
      <c r="F6" s="207">
        <v>411034</v>
      </c>
      <c r="G6" s="202">
        <v>0</v>
      </c>
      <c r="H6" s="207">
        <v>828586</v>
      </c>
    </row>
    <row r="7" spans="1:8" ht="27">
      <c r="A7" s="161">
        <v>2</v>
      </c>
      <c r="B7" s="160" t="s">
        <v>876</v>
      </c>
      <c r="C7" s="207">
        <v>99986</v>
      </c>
      <c r="D7" s="207">
        <v>122397</v>
      </c>
      <c r="E7" s="207">
        <v>65398</v>
      </c>
      <c r="F7" s="207">
        <v>356513.00444000005</v>
      </c>
      <c r="G7" s="202">
        <v>0</v>
      </c>
      <c r="H7" s="207">
        <v>644294.00444</v>
      </c>
    </row>
    <row r="8" spans="1:8" ht="29.25" customHeight="1">
      <c r="A8" s="161">
        <v>3</v>
      </c>
      <c r="B8" s="160" t="s">
        <v>670</v>
      </c>
      <c r="C8" s="207">
        <v>256495</v>
      </c>
      <c r="D8" s="201">
        <v>-103172</v>
      </c>
      <c r="E8" s="201">
        <v>-23552</v>
      </c>
      <c r="F8" s="207">
        <v>54520.99555999995</v>
      </c>
      <c r="G8" s="202">
        <v>0</v>
      </c>
      <c r="H8" s="207">
        <v>184291.99555999995</v>
      </c>
    </row>
    <row r="9" spans="1:8" ht="13.5">
      <c r="A9" s="161"/>
      <c r="B9" s="160" t="s">
        <v>797</v>
      </c>
      <c r="C9" s="208"/>
      <c r="D9" s="208"/>
      <c r="E9" s="208"/>
      <c r="F9" s="208"/>
      <c r="G9" s="203"/>
      <c r="H9" s="208"/>
    </row>
    <row r="10" spans="1:8" ht="27">
      <c r="A10" s="161">
        <v>4</v>
      </c>
      <c r="B10" s="160" t="s">
        <v>875</v>
      </c>
      <c r="C10" s="207">
        <v>478940</v>
      </c>
      <c r="D10" s="207">
        <v>101208</v>
      </c>
      <c r="E10" s="207">
        <v>230443</v>
      </c>
      <c r="F10" s="207">
        <v>450740</v>
      </c>
      <c r="G10" s="202">
        <v>0</v>
      </c>
      <c r="H10" s="207">
        <v>1261331</v>
      </c>
    </row>
    <row r="11" spans="1:8" ht="27">
      <c r="A11" s="161">
        <v>5</v>
      </c>
      <c r="B11" s="160" t="s">
        <v>876</v>
      </c>
      <c r="C11" s="207">
        <v>317219.3192</v>
      </c>
      <c r="D11" s="207">
        <v>149803.11391</v>
      </c>
      <c r="E11" s="207">
        <v>368461.23453</v>
      </c>
      <c r="F11" s="207">
        <v>319169.08049</v>
      </c>
      <c r="G11" s="202">
        <v>0</v>
      </c>
      <c r="H11" s="207">
        <v>1154652.74813</v>
      </c>
    </row>
    <row r="12" spans="1:8" ht="30" customHeight="1">
      <c r="A12" s="161">
        <v>6</v>
      </c>
      <c r="B12" s="160" t="s">
        <v>841</v>
      </c>
      <c r="C12" s="207">
        <v>161720.68079999997</v>
      </c>
      <c r="D12" s="201">
        <v>-48595.113909999985</v>
      </c>
      <c r="E12" s="201">
        <v>-138018.23453000002</v>
      </c>
      <c r="F12" s="207">
        <v>131570.91950999998</v>
      </c>
      <c r="G12" s="202">
        <v>0</v>
      </c>
      <c r="H12" s="207">
        <v>106678.25186999995</v>
      </c>
    </row>
    <row r="13" spans="1:8" ht="27.75" customHeight="1">
      <c r="A13" s="155"/>
      <c r="B13" s="251" t="s">
        <v>771</v>
      </c>
      <c r="C13" s="251"/>
      <c r="D13" s="251"/>
      <c r="E13" s="251"/>
      <c r="F13" s="251"/>
      <c r="G13" s="251"/>
      <c r="H13" s="251"/>
    </row>
    <row r="14" spans="1:8" ht="13.5">
      <c r="A14" s="154"/>
      <c r="B14" s="154"/>
      <c r="C14" s="209"/>
      <c r="D14" s="154"/>
      <c r="E14" s="154"/>
      <c r="F14" s="154"/>
      <c r="G14" s="154"/>
      <c r="H14" s="154"/>
    </row>
    <row r="15" spans="1:8" ht="13.5">
      <c r="A15" s="157"/>
      <c r="B15" s="250" t="s">
        <v>867</v>
      </c>
      <c r="C15" s="250"/>
      <c r="D15" s="250"/>
      <c r="E15" s="250"/>
      <c r="F15" s="250"/>
      <c r="G15" s="250"/>
      <c r="H15" s="250"/>
    </row>
    <row r="16" spans="1:8" ht="13.5">
      <c r="A16" s="155"/>
      <c r="B16" s="155"/>
      <c r="C16" s="210"/>
      <c r="D16" s="155"/>
      <c r="E16" s="155"/>
      <c r="F16" s="155"/>
      <c r="G16" s="155"/>
      <c r="H16" s="155"/>
    </row>
    <row r="17" spans="1:8" ht="32.25" customHeight="1">
      <c r="A17" s="173" t="s">
        <v>399</v>
      </c>
      <c r="B17" s="173" t="s">
        <v>400</v>
      </c>
      <c r="C17" s="211" t="s">
        <v>133</v>
      </c>
      <c r="D17" s="159" t="s">
        <v>134</v>
      </c>
      <c r="E17" s="159" t="s">
        <v>135</v>
      </c>
      <c r="F17" s="159" t="s">
        <v>136</v>
      </c>
      <c r="G17" s="159" t="s">
        <v>139</v>
      </c>
      <c r="H17" s="159" t="s">
        <v>292</v>
      </c>
    </row>
    <row r="18" spans="1:8" ht="13.5">
      <c r="A18" s="156"/>
      <c r="B18" s="160" t="s">
        <v>840</v>
      </c>
      <c r="C18" s="212"/>
      <c r="D18" s="212"/>
      <c r="E18" s="212"/>
      <c r="F18" s="212"/>
      <c r="G18" s="212"/>
      <c r="H18" s="212"/>
    </row>
    <row r="19" spans="1:8" ht="27">
      <c r="A19" s="174">
        <v>1</v>
      </c>
      <c r="B19" s="160" t="s">
        <v>875</v>
      </c>
      <c r="C19" s="207">
        <v>356481</v>
      </c>
      <c r="D19" s="207">
        <v>19225</v>
      </c>
      <c r="E19" s="207">
        <v>41846</v>
      </c>
      <c r="F19" s="207">
        <v>411034</v>
      </c>
      <c r="G19" s="202">
        <v>0</v>
      </c>
      <c r="H19" s="207">
        <v>828586</v>
      </c>
    </row>
    <row r="20" spans="1:8" ht="27">
      <c r="A20" s="174">
        <v>2</v>
      </c>
      <c r="B20" s="160" t="s">
        <v>876</v>
      </c>
      <c r="C20" s="207">
        <v>99986</v>
      </c>
      <c r="D20" s="207">
        <v>122397</v>
      </c>
      <c r="E20" s="207">
        <v>65398</v>
      </c>
      <c r="F20" s="207">
        <v>356513.00444000005</v>
      </c>
      <c r="G20" s="202">
        <v>0</v>
      </c>
      <c r="H20" s="207">
        <v>644294.00444</v>
      </c>
    </row>
    <row r="21" spans="1:8" ht="27">
      <c r="A21" s="213">
        <v>3</v>
      </c>
      <c r="B21" s="160" t="s">
        <v>670</v>
      </c>
      <c r="C21" s="207">
        <v>256495</v>
      </c>
      <c r="D21" s="201">
        <v>-103172</v>
      </c>
      <c r="E21" s="201">
        <v>-23552</v>
      </c>
      <c r="F21" s="207">
        <v>54520.99555999995</v>
      </c>
      <c r="G21" s="202">
        <v>0</v>
      </c>
      <c r="H21" s="207">
        <v>184291.99555999995</v>
      </c>
    </row>
    <row r="22" spans="1:9" ht="13.5">
      <c r="A22" s="175">
        <v>4</v>
      </c>
      <c r="B22" s="160" t="s">
        <v>769</v>
      </c>
      <c r="C22" s="207">
        <v>256495</v>
      </c>
      <c r="D22" s="207">
        <v>153323</v>
      </c>
      <c r="E22" s="201">
        <v>129771</v>
      </c>
      <c r="F22" s="207">
        <v>184291.99555999995</v>
      </c>
      <c r="G22" s="202"/>
      <c r="H22" s="207"/>
      <c r="I22" s="1" t="s">
        <v>617</v>
      </c>
    </row>
    <row r="23" spans="1:8" ht="13.5">
      <c r="A23" s="175">
        <v>5</v>
      </c>
      <c r="B23" s="160" t="s">
        <v>768</v>
      </c>
      <c r="C23" s="207">
        <v>30.955748709246837</v>
      </c>
      <c r="D23" s="207">
        <v>18.504174581757354</v>
      </c>
      <c r="E23" s="201">
        <v>15.661741810747465</v>
      </c>
      <c r="F23" s="207">
        <v>22.241746247221165</v>
      </c>
      <c r="G23" s="202"/>
      <c r="H23" s="207"/>
    </row>
    <row r="24" spans="1:8" ht="13.5">
      <c r="A24" s="174"/>
      <c r="B24" s="160" t="s">
        <v>770</v>
      </c>
      <c r="C24" s="207"/>
      <c r="D24" s="207"/>
      <c r="E24" s="207"/>
      <c r="F24" s="207"/>
      <c r="G24" s="202"/>
      <c r="H24" s="207"/>
    </row>
    <row r="25" spans="1:8" ht="27">
      <c r="A25" s="175">
        <v>6</v>
      </c>
      <c r="B25" s="160" t="s">
        <v>875</v>
      </c>
      <c r="C25" s="207">
        <v>478940</v>
      </c>
      <c r="D25" s="207">
        <v>101208</v>
      </c>
      <c r="E25" s="207">
        <v>230443</v>
      </c>
      <c r="F25" s="207">
        <v>450740</v>
      </c>
      <c r="G25" s="202">
        <v>0</v>
      </c>
      <c r="H25" s="207">
        <v>1261331</v>
      </c>
    </row>
    <row r="26" spans="1:8" ht="27">
      <c r="A26" s="175">
        <v>7</v>
      </c>
      <c r="B26" s="160" t="s">
        <v>876</v>
      </c>
      <c r="C26" s="207">
        <v>317219.3192</v>
      </c>
      <c r="D26" s="207">
        <v>149803.11391</v>
      </c>
      <c r="E26" s="207">
        <v>368461.23453</v>
      </c>
      <c r="F26" s="207">
        <v>319169.08049</v>
      </c>
      <c r="G26" s="202">
        <v>0</v>
      </c>
      <c r="H26" s="207">
        <v>1154652.74813</v>
      </c>
    </row>
    <row r="27" spans="1:8" ht="27" customHeight="1">
      <c r="A27" s="175">
        <v>8</v>
      </c>
      <c r="B27" s="160" t="s">
        <v>841</v>
      </c>
      <c r="C27" s="207">
        <v>161720.68079999997</v>
      </c>
      <c r="D27" s="201">
        <v>-48595.113909999985</v>
      </c>
      <c r="E27" s="201">
        <v>-138018.23453000002</v>
      </c>
      <c r="F27" s="207">
        <v>131570.91950999998</v>
      </c>
      <c r="G27" s="202">
        <v>0</v>
      </c>
      <c r="H27" s="207">
        <v>106678.25186999995</v>
      </c>
    </row>
    <row r="28" spans="1:8" ht="13.5">
      <c r="A28" s="175">
        <v>9</v>
      </c>
      <c r="B28" s="160" t="s">
        <v>769</v>
      </c>
      <c r="C28" s="207">
        <v>161720.68079999997</v>
      </c>
      <c r="D28" s="207">
        <v>113125.56688999999</v>
      </c>
      <c r="E28" s="201">
        <v>-24892.66764000003</v>
      </c>
      <c r="F28" s="207">
        <v>106678.25186999995</v>
      </c>
      <c r="G28" s="207"/>
      <c r="H28" s="207"/>
    </row>
    <row r="29" spans="1:8" ht="16.5" customHeight="1">
      <c r="A29" s="175">
        <v>10</v>
      </c>
      <c r="B29" s="160" t="s">
        <v>768</v>
      </c>
      <c r="C29" s="207">
        <v>12.821430758460703</v>
      </c>
      <c r="D29" s="207">
        <v>8.968745467288125</v>
      </c>
      <c r="E29" s="201">
        <v>-1.9735238125440528</v>
      </c>
      <c r="F29" s="207">
        <v>8.457593753741085</v>
      </c>
      <c r="G29" s="207"/>
      <c r="H29" s="207"/>
    </row>
    <row r="30" spans="1:8" ht="27.75" customHeight="1">
      <c r="A30" s="175">
        <v>11</v>
      </c>
      <c r="B30" s="160" t="s">
        <v>788</v>
      </c>
      <c r="C30" s="207">
        <v>1549.8231909999997</v>
      </c>
      <c r="D30" s="201">
        <v>-344.21539019583327</v>
      </c>
      <c r="E30" s="201">
        <v>-345.04558632500004</v>
      </c>
      <c r="F30" s="207"/>
      <c r="G30" s="207"/>
      <c r="H30" s="207"/>
    </row>
    <row r="31" spans="1:8" ht="27" customHeight="1">
      <c r="A31" s="175">
        <v>12</v>
      </c>
      <c r="B31" s="160" t="s">
        <v>789</v>
      </c>
      <c r="C31" s="201">
        <v>-1549.8231909999997</v>
      </c>
      <c r="D31" s="207">
        <v>344.21539019583327</v>
      </c>
      <c r="E31" s="201">
        <v>345.04558632500004</v>
      </c>
      <c r="F31" s="207"/>
      <c r="G31" s="207"/>
      <c r="H31" s="207"/>
    </row>
    <row r="32" spans="1:8" ht="78" customHeight="1">
      <c r="A32" s="154"/>
      <c r="B32" s="251" t="s">
        <v>878</v>
      </c>
      <c r="C32" s="251"/>
      <c r="D32" s="251"/>
      <c r="E32" s="251"/>
      <c r="F32" s="251"/>
      <c r="G32" s="251"/>
      <c r="H32" s="251"/>
    </row>
    <row r="33" spans="1:8" ht="25.5" customHeight="1">
      <c r="A33" s="154"/>
      <c r="B33" s="251" t="s">
        <v>877</v>
      </c>
      <c r="C33" s="251"/>
      <c r="D33" s="251"/>
      <c r="E33" s="251"/>
      <c r="F33" s="251"/>
      <c r="G33" s="251"/>
      <c r="H33" s="251"/>
    </row>
  </sheetData>
  <sheetProtection/>
  <mergeCells count="4">
    <mergeCell ref="B15:H15"/>
    <mergeCell ref="B32:H32"/>
    <mergeCell ref="B33:H33"/>
    <mergeCell ref="B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6:O32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5.625" style="1" customWidth="1"/>
    <col min="2" max="2" width="42.125" style="1" customWidth="1"/>
    <col min="3" max="16384" width="9.00390625" style="1" customWidth="1"/>
  </cols>
  <sheetData>
    <row r="6" spans="1:15" s="11" customFormat="1" ht="13.5">
      <c r="A6" s="229" t="s">
        <v>775</v>
      </c>
      <c r="B6" s="229"/>
      <c r="C6" s="229"/>
      <c r="D6" s="229"/>
      <c r="E6" s="229"/>
      <c r="F6" s="229"/>
      <c r="G6" s="229"/>
      <c r="H6" s="229"/>
      <c r="I6" s="229"/>
      <c r="J6" s="229"/>
      <c r="L6" s="24"/>
      <c r="M6" s="24"/>
      <c r="N6" s="24"/>
      <c r="O6" s="24"/>
    </row>
    <row r="7" spans="12:15" s="11" customFormat="1" ht="13.5">
      <c r="L7" s="24"/>
      <c r="M7" s="25"/>
      <c r="N7" s="25"/>
      <c r="O7" s="24"/>
    </row>
    <row r="8" spans="1:15" s="11" customFormat="1" ht="13.5">
      <c r="A8" s="80"/>
      <c r="J8" s="80" t="s">
        <v>140</v>
      </c>
      <c r="L8" s="24"/>
      <c r="M8" s="24"/>
      <c r="N8" s="24"/>
      <c r="O8" s="24"/>
    </row>
    <row r="9" spans="1:15" s="12" customFormat="1" ht="13.5">
      <c r="A9" s="221" t="s">
        <v>399</v>
      </c>
      <c r="B9" s="226" t="s">
        <v>400</v>
      </c>
      <c r="C9" s="226" t="s">
        <v>797</v>
      </c>
      <c r="D9" s="226"/>
      <c r="E9" s="226"/>
      <c r="F9" s="226"/>
      <c r="G9" s="226" t="s">
        <v>842</v>
      </c>
      <c r="H9" s="226"/>
      <c r="I9" s="226"/>
      <c r="J9" s="221"/>
      <c r="L9" s="26"/>
      <c r="M9" s="26"/>
      <c r="N9" s="26"/>
      <c r="O9" s="26"/>
    </row>
    <row r="10" spans="1:10" s="12" customFormat="1" ht="27">
      <c r="A10" s="226"/>
      <c r="B10" s="226"/>
      <c r="C10" s="9" t="s">
        <v>152</v>
      </c>
      <c r="D10" s="9" t="s">
        <v>153</v>
      </c>
      <c r="E10" s="9" t="s">
        <v>141</v>
      </c>
      <c r="F10" s="9" t="s">
        <v>142</v>
      </c>
      <c r="G10" s="9" t="s">
        <v>152</v>
      </c>
      <c r="H10" s="9" t="s">
        <v>153</v>
      </c>
      <c r="I10" s="9" t="s">
        <v>141</v>
      </c>
      <c r="J10" s="9" t="s">
        <v>142</v>
      </c>
    </row>
    <row r="11" spans="1:10" s="5" customFormat="1" ht="13.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13.5">
      <c r="A12" s="8"/>
      <c r="B12" s="8" t="s">
        <v>143</v>
      </c>
      <c r="C12" s="8"/>
      <c r="D12" s="8"/>
      <c r="E12" s="8"/>
      <c r="F12" s="8"/>
      <c r="G12" s="8"/>
      <c r="H12" s="8"/>
      <c r="I12" s="8"/>
      <c r="J12" s="8"/>
    </row>
    <row r="13" spans="1:10" ht="13.5">
      <c r="A13" s="53">
        <v>1</v>
      </c>
      <c r="B13" s="8" t="s">
        <v>402</v>
      </c>
      <c r="C13" s="107" t="s">
        <v>621</v>
      </c>
      <c r="D13" s="107" t="s">
        <v>621</v>
      </c>
      <c r="E13" s="107" t="s">
        <v>621</v>
      </c>
      <c r="F13" s="107" t="s">
        <v>621</v>
      </c>
      <c r="G13" s="107" t="s">
        <v>621</v>
      </c>
      <c r="H13" s="107" t="s">
        <v>621</v>
      </c>
      <c r="I13" s="107" t="s">
        <v>621</v>
      </c>
      <c r="J13" s="107" t="s">
        <v>621</v>
      </c>
    </row>
    <row r="14" spans="1:10" ht="13.5">
      <c r="A14" s="53">
        <v>2</v>
      </c>
      <c r="B14" s="8" t="s">
        <v>144</v>
      </c>
      <c r="C14" s="107" t="s">
        <v>621</v>
      </c>
      <c r="D14" s="107" t="s">
        <v>621</v>
      </c>
      <c r="E14" s="107" t="s">
        <v>621</v>
      </c>
      <c r="F14" s="107" t="s">
        <v>621</v>
      </c>
      <c r="G14" s="107" t="s">
        <v>621</v>
      </c>
      <c r="H14" s="107" t="s">
        <v>621</v>
      </c>
      <c r="I14" s="107" t="s">
        <v>621</v>
      </c>
      <c r="J14" s="107" t="s">
        <v>621</v>
      </c>
    </row>
    <row r="15" spans="1:10" ht="58.5" customHeight="1">
      <c r="A15" s="53">
        <v>3</v>
      </c>
      <c r="B15" s="8" t="s">
        <v>145</v>
      </c>
      <c r="C15" s="107" t="s">
        <v>621</v>
      </c>
      <c r="D15" s="107" t="s">
        <v>621</v>
      </c>
      <c r="E15" s="107" t="s">
        <v>621</v>
      </c>
      <c r="F15" s="107" t="s">
        <v>621</v>
      </c>
      <c r="G15" s="107" t="s">
        <v>621</v>
      </c>
      <c r="H15" s="107" t="s">
        <v>621</v>
      </c>
      <c r="I15" s="107" t="s">
        <v>621</v>
      </c>
      <c r="J15" s="107" t="s">
        <v>621</v>
      </c>
    </row>
    <row r="16" spans="1:10" ht="13.5">
      <c r="A16" s="53">
        <v>4</v>
      </c>
      <c r="B16" s="8" t="s">
        <v>404</v>
      </c>
      <c r="C16" s="107" t="s">
        <v>621</v>
      </c>
      <c r="D16" s="107">
        <v>0.5</v>
      </c>
      <c r="E16" s="107">
        <v>6.75</v>
      </c>
      <c r="F16" s="107" t="s">
        <v>621</v>
      </c>
      <c r="G16" s="107" t="s">
        <v>621</v>
      </c>
      <c r="H16" s="107">
        <v>0.5</v>
      </c>
      <c r="I16" s="107">
        <v>4.73</v>
      </c>
      <c r="J16" s="107" t="s">
        <v>621</v>
      </c>
    </row>
    <row r="17" spans="1:10" ht="20.25" customHeight="1">
      <c r="A17" s="53">
        <v>5</v>
      </c>
      <c r="B17" s="8" t="s">
        <v>405</v>
      </c>
      <c r="C17" s="108">
        <v>21.81</v>
      </c>
      <c r="D17" s="108">
        <v>11.77</v>
      </c>
      <c r="E17" s="108">
        <v>13.81</v>
      </c>
      <c r="F17" s="107" t="s">
        <v>621</v>
      </c>
      <c r="G17" s="108">
        <v>29.41</v>
      </c>
      <c r="H17" s="108">
        <v>14.68</v>
      </c>
      <c r="I17" s="108">
        <v>14.62</v>
      </c>
      <c r="J17" s="107" t="s">
        <v>621</v>
      </c>
    </row>
    <row r="18" spans="1:10" ht="27">
      <c r="A18" s="53">
        <v>6</v>
      </c>
      <c r="B18" s="8" t="s">
        <v>146</v>
      </c>
      <c r="C18" s="107" t="s">
        <v>621</v>
      </c>
      <c r="D18" s="107" t="s">
        <v>621</v>
      </c>
      <c r="E18" s="107" t="s">
        <v>621</v>
      </c>
      <c r="F18" s="107" t="s">
        <v>621</v>
      </c>
      <c r="G18" s="107" t="s">
        <v>621</v>
      </c>
      <c r="H18" s="107" t="s">
        <v>621</v>
      </c>
      <c r="I18" s="107" t="s">
        <v>621</v>
      </c>
      <c r="J18" s="107" t="s">
        <v>621</v>
      </c>
    </row>
    <row r="19" spans="1:10" ht="27">
      <c r="A19" s="53">
        <v>7</v>
      </c>
      <c r="B19" s="8" t="s">
        <v>147</v>
      </c>
      <c r="C19" s="107" t="s">
        <v>621</v>
      </c>
      <c r="D19" s="107" t="s">
        <v>621</v>
      </c>
      <c r="E19" s="107" t="s">
        <v>621</v>
      </c>
      <c r="F19" s="107" t="s">
        <v>621</v>
      </c>
      <c r="G19" s="107" t="s">
        <v>621</v>
      </c>
      <c r="H19" s="107" t="s">
        <v>621</v>
      </c>
      <c r="I19" s="107" t="s">
        <v>621</v>
      </c>
      <c r="J19" s="107" t="s">
        <v>621</v>
      </c>
    </row>
    <row r="20" spans="1:10" ht="13.5">
      <c r="A20" s="53">
        <v>8</v>
      </c>
      <c r="B20" s="8" t="s">
        <v>412</v>
      </c>
      <c r="C20" s="107" t="s">
        <v>621</v>
      </c>
      <c r="D20" s="107" t="s">
        <v>621</v>
      </c>
      <c r="E20" s="107" t="s">
        <v>621</v>
      </c>
      <c r="F20" s="107" t="s">
        <v>621</v>
      </c>
      <c r="G20" s="107" t="s">
        <v>621</v>
      </c>
      <c r="H20" s="107" t="s">
        <v>621</v>
      </c>
      <c r="I20" s="107" t="s">
        <v>621</v>
      </c>
      <c r="J20" s="107" t="s">
        <v>621</v>
      </c>
    </row>
    <row r="21" spans="1:10" ht="31.5" customHeight="1">
      <c r="A21" s="53">
        <v>9</v>
      </c>
      <c r="B21" s="8" t="s">
        <v>148</v>
      </c>
      <c r="C21" s="107" t="s">
        <v>621</v>
      </c>
      <c r="D21" s="107" t="s">
        <v>621</v>
      </c>
      <c r="E21" s="107" t="s">
        <v>621</v>
      </c>
      <c r="F21" s="107" t="s">
        <v>621</v>
      </c>
      <c r="G21" s="107" t="s">
        <v>621</v>
      </c>
      <c r="H21" s="107" t="s">
        <v>621</v>
      </c>
      <c r="I21" s="107" t="s">
        <v>621</v>
      </c>
      <c r="J21" s="107" t="s">
        <v>621</v>
      </c>
    </row>
    <row r="22" spans="1:10" ht="13.5">
      <c r="A22" s="53"/>
      <c r="B22" s="8" t="s">
        <v>149</v>
      </c>
      <c r="C22" s="107" t="s">
        <v>621</v>
      </c>
      <c r="D22" s="107" t="s">
        <v>621</v>
      </c>
      <c r="E22" s="107" t="s">
        <v>621</v>
      </c>
      <c r="F22" s="107" t="s">
        <v>621</v>
      </c>
      <c r="G22" s="107" t="s">
        <v>621</v>
      </c>
      <c r="H22" s="107" t="s">
        <v>621</v>
      </c>
      <c r="I22" s="107" t="s">
        <v>621</v>
      </c>
      <c r="J22" s="107" t="s">
        <v>621</v>
      </c>
    </row>
    <row r="23" spans="1:10" ht="13.5">
      <c r="A23" s="57">
        <v>10</v>
      </c>
      <c r="B23" s="8" t="s">
        <v>416</v>
      </c>
      <c r="C23" s="107" t="s">
        <v>621</v>
      </c>
      <c r="D23" s="108">
        <v>4.25</v>
      </c>
      <c r="E23" s="107" t="s">
        <v>621</v>
      </c>
      <c r="F23" s="107" t="s">
        <v>621</v>
      </c>
      <c r="G23" s="107" t="s">
        <v>621</v>
      </c>
      <c r="H23" s="108">
        <v>4.25</v>
      </c>
      <c r="I23" s="107" t="s">
        <v>621</v>
      </c>
      <c r="J23" s="107" t="s">
        <v>621</v>
      </c>
    </row>
    <row r="24" spans="1:10" ht="13.5">
      <c r="A24" s="57">
        <v>11</v>
      </c>
      <c r="B24" s="8" t="s">
        <v>150</v>
      </c>
      <c r="C24" s="108"/>
      <c r="D24" s="108"/>
      <c r="E24" s="108"/>
      <c r="F24" s="108"/>
      <c r="G24" s="108"/>
      <c r="H24" s="108"/>
      <c r="I24" s="108"/>
      <c r="J24" s="108"/>
    </row>
    <row r="25" spans="1:10" ht="13.5">
      <c r="A25" s="57" t="s">
        <v>285</v>
      </c>
      <c r="B25" s="8" t="s">
        <v>39</v>
      </c>
      <c r="C25" s="108">
        <v>3.32</v>
      </c>
      <c r="D25" s="108">
        <v>3.46</v>
      </c>
      <c r="E25" s="108">
        <v>3.27</v>
      </c>
      <c r="F25" s="108">
        <v>0</v>
      </c>
      <c r="G25" s="108">
        <v>2</v>
      </c>
      <c r="H25" s="108">
        <v>4.48</v>
      </c>
      <c r="I25" s="108">
        <v>4</v>
      </c>
      <c r="J25" s="108">
        <v>4</v>
      </c>
    </row>
    <row r="26" spans="1:10" ht="13.5">
      <c r="A26" s="57" t="s">
        <v>286</v>
      </c>
      <c r="B26" s="8" t="s">
        <v>40</v>
      </c>
      <c r="C26" s="108">
        <v>14.66</v>
      </c>
      <c r="D26" s="108">
        <v>8.48</v>
      </c>
      <c r="E26" s="108">
        <v>7.5</v>
      </c>
      <c r="F26" s="108">
        <v>7.68</v>
      </c>
      <c r="G26" s="108">
        <v>16.28</v>
      </c>
      <c r="H26" s="108">
        <v>8.79</v>
      </c>
      <c r="I26" s="108">
        <v>8.26</v>
      </c>
      <c r="J26" s="108">
        <v>14.19</v>
      </c>
    </row>
    <row r="27" spans="1:10" ht="18" customHeight="1">
      <c r="A27" s="53">
        <v>12</v>
      </c>
      <c r="B27" s="8" t="s">
        <v>417</v>
      </c>
      <c r="C27" s="107" t="s">
        <v>621</v>
      </c>
      <c r="D27" s="107" t="s">
        <v>621</v>
      </c>
      <c r="E27" s="107" t="s">
        <v>621</v>
      </c>
      <c r="F27" s="107" t="s">
        <v>621</v>
      </c>
      <c r="G27" s="107" t="s">
        <v>621</v>
      </c>
      <c r="H27" s="107" t="s">
        <v>621</v>
      </c>
      <c r="I27" s="107" t="s">
        <v>621</v>
      </c>
      <c r="J27" s="107" t="s">
        <v>621</v>
      </c>
    </row>
    <row r="28" spans="1:10" ht="13.5">
      <c r="A28" s="53">
        <v>13</v>
      </c>
      <c r="B28" s="8" t="s">
        <v>418</v>
      </c>
      <c r="C28" s="107" t="s">
        <v>621</v>
      </c>
      <c r="D28" s="107" t="s">
        <v>621</v>
      </c>
      <c r="E28" s="107" t="s">
        <v>621</v>
      </c>
      <c r="F28" s="107" t="s">
        <v>621</v>
      </c>
      <c r="G28" s="107" t="s">
        <v>621</v>
      </c>
      <c r="H28" s="107" t="s">
        <v>621</v>
      </c>
      <c r="I28" s="107" t="s">
        <v>621</v>
      </c>
      <c r="J28" s="107" t="s">
        <v>621</v>
      </c>
    </row>
    <row r="29" spans="1:10" ht="13.5">
      <c r="A29" s="53">
        <v>14</v>
      </c>
      <c r="B29" s="8" t="s">
        <v>421</v>
      </c>
      <c r="C29" s="107" t="s">
        <v>621</v>
      </c>
      <c r="D29" s="107" t="s">
        <v>621</v>
      </c>
      <c r="E29" s="107" t="s">
        <v>621</v>
      </c>
      <c r="F29" s="107" t="s">
        <v>621</v>
      </c>
      <c r="G29" s="107" t="s">
        <v>621</v>
      </c>
      <c r="H29" s="107" t="s">
        <v>621</v>
      </c>
      <c r="I29" s="107" t="s">
        <v>621</v>
      </c>
      <c r="J29" s="107" t="s">
        <v>621</v>
      </c>
    </row>
    <row r="30" spans="1:10" ht="13.5">
      <c r="A30" s="53">
        <v>15</v>
      </c>
      <c r="B30" s="8" t="s">
        <v>422</v>
      </c>
      <c r="C30" s="107" t="s">
        <v>621</v>
      </c>
      <c r="D30" s="107" t="s">
        <v>621</v>
      </c>
      <c r="E30" s="107" t="s">
        <v>621</v>
      </c>
      <c r="F30" s="107" t="s">
        <v>621</v>
      </c>
      <c r="G30" s="107" t="s">
        <v>621</v>
      </c>
      <c r="H30" s="107" t="s">
        <v>621</v>
      </c>
      <c r="I30" s="107" t="s">
        <v>621</v>
      </c>
      <c r="J30" s="107" t="s">
        <v>621</v>
      </c>
    </row>
    <row r="31" spans="1:10" ht="46.5" customHeight="1">
      <c r="A31" s="53">
        <v>16</v>
      </c>
      <c r="B31" s="8" t="s">
        <v>151</v>
      </c>
      <c r="C31" s="107" t="s">
        <v>621</v>
      </c>
      <c r="D31" s="107" t="s">
        <v>621</v>
      </c>
      <c r="E31" s="107" t="s">
        <v>621</v>
      </c>
      <c r="F31" s="107" t="s">
        <v>621</v>
      </c>
      <c r="G31" s="107" t="s">
        <v>621</v>
      </c>
      <c r="H31" s="107" t="s">
        <v>621</v>
      </c>
      <c r="I31" s="107" t="s">
        <v>621</v>
      </c>
      <c r="J31" s="107" t="s">
        <v>621</v>
      </c>
    </row>
    <row r="32" spans="1:10" ht="54" customHeight="1">
      <c r="A32" s="149"/>
      <c r="B32" s="232" t="s">
        <v>754</v>
      </c>
      <c r="C32" s="232"/>
      <c r="D32" s="232"/>
      <c r="E32" s="232"/>
      <c r="F32" s="232"/>
      <c r="G32" s="232"/>
      <c r="H32" s="232"/>
      <c r="I32" s="232"/>
      <c r="J32" s="232"/>
    </row>
  </sheetData>
  <sheetProtection/>
  <mergeCells count="6">
    <mergeCell ref="G9:J9"/>
    <mergeCell ref="C9:F9"/>
    <mergeCell ref="B9:B10"/>
    <mergeCell ref="A9:A10"/>
    <mergeCell ref="B32:J32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F3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7.00390625" style="1" customWidth="1"/>
    <col min="2" max="2" width="37.75390625" style="1" customWidth="1"/>
    <col min="3" max="3" width="13.75390625" style="1" customWidth="1"/>
    <col min="4" max="4" width="14.125" style="1" customWidth="1"/>
    <col min="5" max="5" width="13.50390625" style="1" customWidth="1"/>
    <col min="6" max="6" width="15.375" style="1" customWidth="1"/>
    <col min="7" max="16384" width="9.00390625" style="1" customWidth="1"/>
  </cols>
  <sheetData>
    <row r="4" spans="1:6" s="11" customFormat="1" ht="26.25" customHeight="1">
      <c r="A4" s="228" t="s">
        <v>843</v>
      </c>
      <c r="B4" s="228"/>
      <c r="C4" s="228"/>
      <c r="D4" s="228"/>
      <c r="E4" s="228"/>
      <c r="F4" s="228"/>
    </row>
    <row r="5" s="11" customFormat="1" ht="13.5"/>
    <row r="6" spans="1:6" s="12" customFormat="1" ht="13.5">
      <c r="A6" s="9" t="s">
        <v>399</v>
      </c>
      <c r="B6" s="9" t="s">
        <v>400</v>
      </c>
      <c r="C6" s="9" t="s">
        <v>110</v>
      </c>
      <c r="D6" s="9" t="s">
        <v>154</v>
      </c>
      <c r="E6" s="9" t="s">
        <v>113</v>
      </c>
      <c r="F6" s="9" t="s">
        <v>292</v>
      </c>
    </row>
    <row r="7" spans="1:6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13.5">
      <c r="A8" s="7"/>
      <c r="B8" s="8" t="s">
        <v>143</v>
      </c>
      <c r="C8" s="196"/>
      <c r="D8" s="196"/>
      <c r="E8" s="196"/>
      <c r="F8" s="196"/>
    </row>
    <row r="9" spans="1:6" ht="13.5">
      <c r="A9" s="53">
        <v>1</v>
      </c>
      <c r="B9" s="8" t="s">
        <v>402</v>
      </c>
      <c r="C9" s="201">
        <v>232923.98219</v>
      </c>
      <c r="D9" s="158">
        <v>0</v>
      </c>
      <c r="E9" s="158">
        <v>0</v>
      </c>
      <c r="F9" s="201">
        <v>232923.98219</v>
      </c>
    </row>
    <row r="10" spans="1:6" ht="13.5">
      <c r="A10" s="53">
        <v>2</v>
      </c>
      <c r="B10" s="8" t="s">
        <v>403</v>
      </c>
      <c r="C10" s="158">
        <v>0</v>
      </c>
      <c r="D10" s="158">
        <v>0</v>
      </c>
      <c r="E10" s="158">
        <v>0</v>
      </c>
      <c r="F10" s="158">
        <v>0</v>
      </c>
    </row>
    <row r="11" spans="1:6" ht="63.75" customHeight="1">
      <c r="A11" s="53">
        <v>3</v>
      </c>
      <c r="B11" s="8" t="s">
        <v>27</v>
      </c>
      <c r="C11" s="158">
        <v>0</v>
      </c>
      <c r="D11" s="158">
        <v>0</v>
      </c>
      <c r="E11" s="158">
        <v>0</v>
      </c>
      <c r="F11" s="158">
        <v>0</v>
      </c>
    </row>
    <row r="12" spans="1:6" ht="13.5">
      <c r="A12" s="53">
        <v>4</v>
      </c>
      <c r="B12" s="8" t="s">
        <v>404</v>
      </c>
      <c r="C12" s="201">
        <v>31616.782720000003</v>
      </c>
      <c r="D12" s="158">
        <v>0</v>
      </c>
      <c r="E12" s="158">
        <v>0</v>
      </c>
      <c r="F12" s="201">
        <v>31616.782720000003</v>
      </c>
    </row>
    <row r="13" spans="1:6" ht="22.5" customHeight="1">
      <c r="A13" s="53">
        <v>5</v>
      </c>
      <c r="B13" s="8" t="s">
        <v>405</v>
      </c>
      <c r="C13" s="201">
        <v>1050675</v>
      </c>
      <c r="D13" s="158">
        <v>0</v>
      </c>
      <c r="E13" s="158">
        <v>0</v>
      </c>
      <c r="F13" s="201">
        <v>1050675</v>
      </c>
    </row>
    <row r="14" spans="1:6" ht="27">
      <c r="A14" s="53">
        <v>6</v>
      </c>
      <c r="B14" s="8" t="s">
        <v>406</v>
      </c>
      <c r="C14" s="158">
        <v>0</v>
      </c>
      <c r="D14" s="158">
        <v>0</v>
      </c>
      <c r="E14" s="158">
        <v>0</v>
      </c>
      <c r="F14" s="158">
        <v>0</v>
      </c>
    </row>
    <row r="15" spans="1:6" ht="27">
      <c r="A15" s="53">
        <v>7</v>
      </c>
      <c r="B15" s="8" t="s">
        <v>407</v>
      </c>
      <c r="C15" s="158">
        <v>0</v>
      </c>
      <c r="D15" s="158">
        <v>0</v>
      </c>
      <c r="E15" s="158">
        <v>0</v>
      </c>
      <c r="F15" s="158">
        <v>0</v>
      </c>
    </row>
    <row r="16" spans="1:6" ht="13.5">
      <c r="A16" s="53">
        <v>8</v>
      </c>
      <c r="B16" s="8" t="s">
        <v>411</v>
      </c>
      <c r="C16" s="201">
        <v>11003</v>
      </c>
      <c r="D16" s="201">
        <v>527.05874</v>
      </c>
      <c r="E16" s="158">
        <v>0</v>
      </c>
      <c r="F16" s="201">
        <v>11530.05874</v>
      </c>
    </row>
    <row r="17" spans="1:6" ht="13.5">
      <c r="A17" s="53">
        <v>9</v>
      </c>
      <c r="B17" s="8" t="s">
        <v>137</v>
      </c>
      <c r="C17" s="201">
        <v>1326218.76491</v>
      </c>
      <c r="D17" s="201">
        <v>527.05874</v>
      </c>
      <c r="E17" s="158">
        <v>0</v>
      </c>
      <c r="F17" s="201">
        <v>1326745.82365</v>
      </c>
    </row>
    <row r="18" spans="1:6" ht="13.5">
      <c r="A18" s="53">
        <v>10</v>
      </c>
      <c r="B18" s="8" t="s">
        <v>155</v>
      </c>
      <c r="C18" s="201">
        <v>37945</v>
      </c>
      <c r="D18" s="158">
        <v>0</v>
      </c>
      <c r="E18" s="158">
        <v>0</v>
      </c>
      <c r="F18" s="201">
        <v>37945</v>
      </c>
    </row>
    <row r="19" spans="1:6" ht="13.5">
      <c r="A19" s="53">
        <v>11</v>
      </c>
      <c r="B19" s="8" t="s">
        <v>414</v>
      </c>
      <c r="C19" s="201">
        <v>1364163.76491</v>
      </c>
      <c r="D19" s="201">
        <v>527.05874</v>
      </c>
      <c r="E19" s="158">
        <v>0</v>
      </c>
      <c r="F19" s="201">
        <v>1364690.82365</v>
      </c>
    </row>
    <row r="20" spans="1:6" ht="13.5">
      <c r="A20" s="53"/>
      <c r="B20" s="8" t="s">
        <v>149</v>
      </c>
      <c r="C20" s="201"/>
      <c r="D20" s="201"/>
      <c r="E20" s="201"/>
      <c r="F20" s="201">
        <v>0</v>
      </c>
    </row>
    <row r="21" spans="1:6" ht="13.5">
      <c r="A21" s="53">
        <v>12</v>
      </c>
      <c r="B21" s="8" t="s">
        <v>416</v>
      </c>
      <c r="C21" s="201">
        <v>478882.63956000004</v>
      </c>
      <c r="D21" s="158">
        <v>0</v>
      </c>
      <c r="E21" s="158">
        <v>0</v>
      </c>
      <c r="F21" s="201">
        <v>478882.63956000004</v>
      </c>
    </row>
    <row r="22" spans="1:6" ht="13.5">
      <c r="A22" s="53">
        <v>13</v>
      </c>
      <c r="B22" s="8" t="s">
        <v>30</v>
      </c>
      <c r="C22" s="201">
        <v>673712</v>
      </c>
      <c r="D22" s="158">
        <v>0</v>
      </c>
      <c r="E22" s="201">
        <v>2058</v>
      </c>
      <c r="F22" s="201">
        <v>675770</v>
      </c>
    </row>
    <row r="23" spans="1:6" ht="27">
      <c r="A23" s="53">
        <v>14</v>
      </c>
      <c r="B23" s="8" t="s">
        <v>417</v>
      </c>
      <c r="C23" s="158">
        <v>0</v>
      </c>
      <c r="D23" s="158">
        <v>0</v>
      </c>
      <c r="E23" s="158">
        <v>0</v>
      </c>
      <c r="F23" s="158">
        <v>0</v>
      </c>
    </row>
    <row r="24" spans="1:6" ht="13.5">
      <c r="A24" s="53">
        <v>15</v>
      </c>
      <c r="B24" s="8" t="s">
        <v>418</v>
      </c>
      <c r="C24" s="158">
        <v>0</v>
      </c>
      <c r="D24" s="158">
        <v>0</v>
      </c>
      <c r="E24" s="158">
        <v>0</v>
      </c>
      <c r="F24" s="158">
        <v>0</v>
      </c>
    </row>
    <row r="25" spans="1:6" ht="13.5">
      <c r="A25" s="53">
        <v>16</v>
      </c>
      <c r="B25" s="8" t="s">
        <v>420</v>
      </c>
      <c r="C25" s="201">
        <v>23492</v>
      </c>
      <c r="D25" s="158">
        <v>0</v>
      </c>
      <c r="E25" s="158">
        <v>0</v>
      </c>
      <c r="F25" s="207">
        <v>23492</v>
      </c>
    </row>
    <row r="26" spans="1:6" ht="13.5">
      <c r="A26" s="53">
        <v>17</v>
      </c>
      <c r="B26" s="8" t="s">
        <v>422</v>
      </c>
      <c r="C26" s="158">
        <v>0</v>
      </c>
      <c r="D26" s="158">
        <v>0</v>
      </c>
      <c r="E26" s="158">
        <v>0</v>
      </c>
      <c r="F26" s="158">
        <v>0</v>
      </c>
    </row>
    <row r="27" spans="1:6" ht="13.5">
      <c r="A27" s="53">
        <v>18</v>
      </c>
      <c r="B27" s="8" t="s">
        <v>138</v>
      </c>
      <c r="C27" s="201">
        <v>1176086.63956</v>
      </c>
      <c r="D27" s="158">
        <v>0</v>
      </c>
      <c r="E27" s="201">
        <v>2058</v>
      </c>
      <c r="F27" s="201">
        <v>1178144.63956</v>
      </c>
    </row>
    <row r="28" spans="1:6" ht="13.5">
      <c r="A28" s="53">
        <v>19</v>
      </c>
      <c r="B28" s="8" t="s">
        <v>156</v>
      </c>
      <c r="C28" s="201">
        <v>2106</v>
      </c>
      <c r="D28" s="158">
        <v>0</v>
      </c>
      <c r="E28" s="158">
        <v>0</v>
      </c>
      <c r="F28" s="201">
        <v>2106</v>
      </c>
    </row>
    <row r="29" spans="1:6" ht="13.5">
      <c r="A29" s="53">
        <v>20</v>
      </c>
      <c r="B29" s="8" t="s">
        <v>423</v>
      </c>
      <c r="C29" s="201">
        <v>1178192.63956</v>
      </c>
      <c r="D29" s="158">
        <v>0</v>
      </c>
      <c r="E29" s="201">
        <v>2057.89376</v>
      </c>
      <c r="F29" s="201">
        <v>1180250.53332</v>
      </c>
    </row>
    <row r="30" spans="1:6" ht="13.5">
      <c r="A30" s="53">
        <v>21</v>
      </c>
      <c r="B30" s="8" t="s">
        <v>157</v>
      </c>
      <c r="C30" s="201">
        <v>-185971.12534999987</v>
      </c>
      <c r="D30" s="201">
        <v>-527.05874</v>
      </c>
      <c r="E30" s="201">
        <v>2057.89376</v>
      </c>
      <c r="F30" s="201">
        <v>-184440.29033</v>
      </c>
    </row>
    <row r="31" spans="1:6" ht="13.5">
      <c r="A31" s="53">
        <v>22</v>
      </c>
      <c r="B31" s="8" t="s">
        <v>47</v>
      </c>
      <c r="C31" s="201">
        <v>134677.80625</v>
      </c>
      <c r="D31" s="158">
        <v>0</v>
      </c>
      <c r="E31" s="158">
        <v>0</v>
      </c>
      <c r="F31" s="201">
        <v>134677.80625</v>
      </c>
    </row>
  </sheetData>
  <sheetProtection/>
  <mergeCells count="1"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F3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7.00390625" style="1" customWidth="1"/>
    <col min="2" max="2" width="41.50390625" style="1" customWidth="1"/>
    <col min="3" max="3" width="13.25390625" style="1" customWidth="1"/>
    <col min="4" max="4" width="12.00390625" style="1" customWidth="1"/>
    <col min="5" max="5" width="13.25390625" style="1" customWidth="1"/>
    <col min="6" max="6" width="14.50390625" style="1" customWidth="1"/>
    <col min="7" max="10" width="10.875" style="1" customWidth="1"/>
    <col min="11" max="16384" width="9.00390625" style="1" customWidth="1"/>
  </cols>
  <sheetData>
    <row r="4" spans="1:6" s="11" customFormat="1" ht="27.75" customHeight="1">
      <c r="A4" s="228" t="s">
        <v>844</v>
      </c>
      <c r="B4" s="228"/>
      <c r="C4" s="228"/>
      <c r="D4" s="228"/>
      <c r="E4" s="228"/>
      <c r="F4" s="228"/>
    </row>
    <row r="5" s="11" customFormat="1" ht="13.5"/>
    <row r="6" spans="1:6" s="12" customFormat="1" ht="13.5">
      <c r="A6" s="9" t="s">
        <v>399</v>
      </c>
      <c r="B6" s="9" t="s">
        <v>400</v>
      </c>
      <c r="C6" s="9" t="s">
        <v>110</v>
      </c>
      <c r="D6" s="9" t="s">
        <v>154</v>
      </c>
      <c r="E6" s="9" t="s">
        <v>113</v>
      </c>
      <c r="F6" s="9" t="s">
        <v>292</v>
      </c>
    </row>
    <row r="7" spans="1:6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13.5">
      <c r="A8" s="8"/>
      <c r="B8" s="8" t="s">
        <v>143</v>
      </c>
      <c r="C8" s="7"/>
      <c r="D8" s="7"/>
      <c r="E8" s="7"/>
      <c r="F8" s="7"/>
    </row>
    <row r="9" spans="1:6" ht="13.5">
      <c r="A9" s="53">
        <v>1</v>
      </c>
      <c r="B9" s="8" t="s">
        <v>402</v>
      </c>
      <c r="C9" s="84">
        <v>231240.06066000002</v>
      </c>
      <c r="D9" s="158">
        <v>0</v>
      </c>
      <c r="E9" s="158">
        <v>0</v>
      </c>
      <c r="F9" s="84">
        <v>231240.06066000002</v>
      </c>
    </row>
    <row r="10" spans="1:6" ht="13.5">
      <c r="A10" s="53">
        <v>2</v>
      </c>
      <c r="B10" s="8" t="s">
        <v>403</v>
      </c>
      <c r="C10" s="158">
        <v>0</v>
      </c>
      <c r="D10" s="158">
        <v>0</v>
      </c>
      <c r="E10" s="158">
        <v>0</v>
      </c>
      <c r="F10" s="158">
        <v>0</v>
      </c>
    </row>
    <row r="11" spans="1:6" ht="63.75" customHeight="1">
      <c r="A11" s="53">
        <v>3</v>
      </c>
      <c r="B11" s="8" t="s">
        <v>27</v>
      </c>
      <c r="C11" s="158">
        <v>0</v>
      </c>
      <c r="D11" s="158">
        <v>0</v>
      </c>
      <c r="E11" s="158">
        <v>0</v>
      </c>
      <c r="F11" s="158">
        <v>0</v>
      </c>
    </row>
    <row r="12" spans="1:6" ht="13.5">
      <c r="A12" s="53">
        <v>4</v>
      </c>
      <c r="B12" s="8" t="s">
        <v>404</v>
      </c>
      <c r="C12" s="84">
        <v>8375</v>
      </c>
      <c r="D12" s="158">
        <v>0</v>
      </c>
      <c r="E12" s="158">
        <v>0</v>
      </c>
      <c r="F12" s="84">
        <v>8375</v>
      </c>
    </row>
    <row r="13" spans="1:6" ht="18" customHeight="1">
      <c r="A13" s="53">
        <v>5</v>
      </c>
      <c r="B13" s="8" t="s">
        <v>405</v>
      </c>
      <c r="C13" s="84">
        <v>548469</v>
      </c>
      <c r="D13" s="158">
        <v>0</v>
      </c>
      <c r="E13" s="158">
        <v>0</v>
      </c>
      <c r="F13" s="84">
        <v>548469</v>
      </c>
    </row>
    <row r="14" spans="1:6" ht="21" customHeight="1">
      <c r="A14" s="53">
        <v>6</v>
      </c>
      <c r="B14" s="8" t="s">
        <v>406</v>
      </c>
      <c r="C14" s="158">
        <v>0</v>
      </c>
      <c r="D14" s="158">
        <v>0</v>
      </c>
      <c r="E14" s="158">
        <v>0</v>
      </c>
      <c r="F14" s="158">
        <v>0</v>
      </c>
    </row>
    <row r="15" spans="1:6" ht="27">
      <c r="A15" s="53">
        <v>7</v>
      </c>
      <c r="B15" s="8" t="s">
        <v>407</v>
      </c>
      <c r="C15" s="158">
        <v>0</v>
      </c>
      <c r="D15" s="158">
        <v>0</v>
      </c>
      <c r="E15" s="158">
        <v>0</v>
      </c>
      <c r="F15" s="158">
        <v>0</v>
      </c>
    </row>
    <row r="16" spans="1:6" ht="13.5">
      <c r="A16" s="53">
        <v>8</v>
      </c>
      <c r="B16" s="8" t="s">
        <v>411</v>
      </c>
      <c r="C16" s="84">
        <v>24679</v>
      </c>
      <c r="D16" s="84">
        <v>520</v>
      </c>
      <c r="E16" s="84">
        <v>15303</v>
      </c>
      <c r="F16" s="84">
        <v>40502</v>
      </c>
    </row>
    <row r="17" spans="1:6" ht="13.5">
      <c r="A17" s="53">
        <v>9</v>
      </c>
      <c r="B17" s="8" t="s">
        <v>137</v>
      </c>
      <c r="C17" s="84">
        <v>812763.06066</v>
      </c>
      <c r="D17" s="84">
        <v>520</v>
      </c>
      <c r="E17" s="84">
        <v>15303</v>
      </c>
      <c r="F17" s="84">
        <v>828586.06066</v>
      </c>
    </row>
    <row r="18" spans="1:6" ht="13.5">
      <c r="A18" s="53">
        <v>10</v>
      </c>
      <c r="B18" s="8" t="s">
        <v>155</v>
      </c>
      <c r="C18" s="84">
        <v>196</v>
      </c>
      <c r="D18" s="158">
        <v>0</v>
      </c>
      <c r="E18" s="158">
        <v>0</v>
      </c>
      <c r="F18" s="84">
        <v>196</v>
      </c>
    </row>
    <row r="19" spans="1:6" ht="13.5">
      <c r="A19" s="53">
        <v>11</v>
      </c>
      <c r="B19" s="8" t="s">
        <v>414</v>
      </c>
      <c r="C19" s="84">
        <v>812959.06066</v>
      </c>
      <c r="D19" s="84">
        <v>520</v>
      </c>
      <c r="E19" s="84">
        <v>15303</v>
      </c>
      <c r="F19" s="84">
        <v>828782.06066</v>
      </c>
    </row>
    <row r="20" spans="1:6" ht="13.5">
      <c r="A20" s="53"/>
      <c r="B20" s="8" t="s">
        <v>149</v>
      </c>
      <c r="C20" s="84"/>
      <c r="D20" s="84"/>
      <c r="E20" s="84"/>
      <c r="F20" s="84"/>
    </row>
    <row r="21" spans="1:6" ht="13.5">
      <c r="A21" s="53">
        <v>12</v>
      </c>
      <c r="B21" s="8" t="s">
        <v>416</v>
      </c>
      <c r="C21" s="84">
        <v>355313.90667</v>
      </c>
      <c r="D21" s="158">
        <v>0</v>
      </c>
      <c r="E21" s="158">
        <v>0</v>
      </c>
      <c r="F21" s="84">
        <v>355313.90667</v>
      </c>
    </row>
    <row r="22" spans="1:6" ht="13.5">
      <c r="A22" s="53">
        <v>13</v>
      </c>
      <c r="B22" s="8" t="s">
        <v>30</v>
      </c>
      <c r="C22" s="84">
        <v>276723</v>
      </c>
      <c r="D22" s="158">
        <v>0</v>
      </c>
      <c r="E22" s="84">
        <v>738.04839</v>
      </c>
      <c r="F22" s="84">
        <v>277461</v>
      </c>
    </row>
    <row r="23" spans="1:6" ht="21" customHeight="1">
      <c r="A23" s="53">
        <v>14</v>
      </c>
      <c r="B23" s="8" t="s">
        <v>417</v>
      </c>
      <c r="C23" s="158">
        <v>0</v>
      </c>
      <c r="D23" s="158">
        <v>0</v>
      </c>
      <c r="E23" s="158">
        <v>0</v>
      </c>
      <c r="F23" s="158">
        <v>0</v>
      </c>
    </row>
    <row r="24" spans="1:6" ht="13.5">
      <c r="A24" s="53">
        <v>15</v>
      </c>
      <c r="B24" s="8" t="s">
        <v>418</v>
      </c>
      <c r="C24" s="158">
        <v>0</v>
      </c>
      <c r="D24" s="158">
        <v>0</v>
      </c>
      <c r="E24" s="158">
        <v>0</v>
      </c>
      <c r="F24" s="158">
        <v>0</v>
      </c>
    </row>
    <row r="25" spans="1:6" ht="13.5">
      <c r="A25" s="53">
        <v>16</v>
      </c>
      <c r="B25" s="8" t="s">
        <v>420</v>
      </c>
      <c r="C25" s="84">
        <v>8334</v>
      </c>
      <c r="D25" s="158">
        <v>0</v>
      </c>
      <c r="E25" s="84">
        <v>3185</v>
      </c>
      <c r="F25" s="84">
        <v>11519</v>
      </c>
    </row>
    <row r="26" spans="1:6" ht="13.5">
      <c r="A26" s="53">
        <v>17</v>
      </c>
      <c r="B26" s="8" t="s">
        <v>422</v>
      </c>
      <c r="C26" s="158">
        <v>0</v>
      </c>
      <c r="D26" s="158">
        <v>0</v>
      </c>
      <c r="E26" s="158">
        <v>0</v>
      </c>
      <c r="F26" s="158">
        <v>0</v>
      </c>
    </row>
    <row r="27" spans="1:6" ht="13.5">
      <c r="A27" s="53">
        <v>18</v>
      </c>
      <c r="B27" s="8" t="s">
        <v>138</v>
      </c>
      <c r="C27" s="84">
        <v>640371.2841800001</v>
      </c>
      <c r="D27" s="158">
        <v>0</v>
      </c>
      <c r="E27" s="84">
        <v>3922.7283899999998</v>
      </c>
      <c r="F27" s="84">
        <v>644294.01257</v>
      </c>
    </row>
    <row r="28" spans="1:6" ht="13.5">
      <c r="A28" s="53">
        <v>19</v>
      </c>
      <c r="B28" s="8" t="s">
        <v>156</v>
      </c>
      <c r="C28" s="84">
        <v>144.48829</v>
      </c>
      <c r="D28" s="158">
        <v>0</v>
      </c>
      <c r="E28" s="158">
        <v>0</v>
      </c>
      <c r="F28" s="84">
        <v>144</v>
      </c>
    </row>
    <row r="29" spans="1:6" ht="13.5">
      <c r="A29" s="53">
        <v>20</v>
      </c>
      <c r="B29" s="8" t="s">
        <v>423</v>
      </c>
      <c r="C29" s="84">
        <v>640515.77247</v>
      </c>
      <c r="D29" s="158">
        <v>0</v>
      </c>
      <c r="E29" s="84">
        <v>3922.7283899999998</v>
      </c>
      <c r="F29" s="84">
        <v>644438.01257</v>
      </c>
    </row>
    <row r="30" spans="1:6" ht="13.5">
      <c r="A30" s="53">
        <v>21</v>
      </c>
      <c r="B30" s="8" t="s">
        <v>157</v>
      </c>
      <c r="C30" s="84">
        <v>-172443.28819</v>
      </c>
      <c r="D30" s="84">
        <v>-520</v>
      </c>
      <c r="E30" s="84">
        <v>-11380.27161</v>
      </c>
      <c r="F30" s="84">
        <v>-184344.04808999994</v>
      </c>
    </row>
    <row r="31" spans="1:6" ht="13.5">
      <c r="A31" s="53">
        <v>22</v>
      </c>
      <c r="B31" s="8" t="s">
        <v>47</v>
      </c>
      <c r="C31" s="84">
        <v>168.11215</v>
      </c>
      <c r="D31" s="158">
        <v>0</v>
      </c>
      <c r="E31" s="158">
        <v>0</v>
      </c>
      <c r="F31" s="84">
        <v>168.11215</v>
      </c>
    </row>
  </sheetData>
  <sheetProtection/>
  <mergeCells count="1"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8"/>
  <sheetViews>
    <sheetView zoomScalePageLayoutView="0" workbookViewId="0" topLeftCell="A5">
      <selection activeCell="C5" sqref="C5"/>
    </sheetView>
  </sheetViews>
  <sheetFormatPr defaultColWidth="9.00390625" defaultRowHeight="13.5"/>
  <cols>
    <col min="1" max="1" width="5.875" style="1" customWidth="1"/>
    <col min="2" max="2" width="42.625" style="1" customWidth="1"/>
    <col min="3" max="5" width="12.625" style="1" customWidth="1"/>
    <col min="6" max="16384" width="9.00390625" style="1" customWidth="1"/>
  </cols>
  <sheetData>
    <row r="2" s="11" customFormat="1" ht="13.5">
      <c r="A2" s="11" t="s">
        <v>690</v>
      </c>
    </row>
    <row r="3" s="11" customFormat="1" ht="13.5"/>
    <row r="4" s="11" customFormat="1" ht="13.5">
      <c r="A4" s="11" t="s">
        <v>691</v>
      </c>
    </row>
    <row r="6" spans="1:4" ht="13.5">
      <c r="A6" s="20" t="s">
        <v>399</v>
      </c>
      <c r="B6" s="19" t="s">
        <v>400</v>
      </c>
      <c r="C6" s="43" t="s">
        <v>797</v>
      </c>
      <c r="D6" s="43" t="s">
        <v>657</v>
      </c>
    </row>
    <row r="7" spans="1:4" ht="13.5">
      <c r="A7" s="20">
        <v>1</v>
      </c>
      <c r="B7" s="19">
        <v>2</v>
      </c>
      <c r="C7" s="19">
        <v>3</v>
      </c>
      <c r="D7" s="19">
        <v>4</v>
      </c>
    </row>
    <row r="8" spans="1:4" ht="13.5">
      <c r="A8" s="10">
        <v>1</v>
      </c>
      <c r="B8" s="10" t="s">
        <v>509</v>
      </c>
      <c r="C8" s="186">
        <v>0</v>
      </c>
      <c r="D8" s="186">
        <v>0</v>
      </c>
    </row>
    <row r="9" spans="1:4" ht="27">
      <c r="A9" s="10" t="s">
        <v>203</v>
      </c>
      <c r="B9" s="10" t="s">
        <v>510</v>
      </c>
      <c r="C9" s="186">
        <v>0</v>
      </c>
      <c r="D9" s="186">
        <v>0</v>
      </c>
    </row>
    <row r="10" spans="1:4" ht="13.5">
      <c r="A10" s="10" t="s">
        <v>204</v>
      </c>
      <c r="B10" s="10" t="s">
        <v>511</v>
      </c>
      <c r="C10" s="186">
        <v>0</v>
      </c>
      <c r="D10" s="186">
        <v>0</v>
      </c>
    </row>
    <row r="11" spans="1:4" ht="40.5">
      <c r="A11" s="10">
        <v>2</v>
      </c>
      <c r="B11" s="10" t="s">
        <v>512</v>
      </c>
      <c r="C11" s="186">
        <v>0</v>
      </c>
      <c r="D11" s="186">
        <v>0</v>
      </c>
    </row>
    <row r="12" spans="1:5" ht="13.5">
      <c r="A12" s="10">
        <v>3</v>
      </c>
      <c r="B12" s="10" t="s">
        <v>683</v>
      </c>
      <c r="C12" s="184">
        <v>31936</v>
      </c>
      <c r="D12" s="184">
        <v>8460</v>
      </c>
      <c r="E12" s="71" t="s">
        <v>617</v>
      </c>
    </row>
    <row r="13" spans="1:4" ht="13.5">
      <c r="A13" s="10" t="s">
        <v>517</v>
      </c>
      <c r="B13" s="10" t="s">
        <v>513</v>
      </c>
      <c r="C13" s="184">
        <v>31936</v>
      </c>
      <c r="D13" s="184">
        <v>8460</v>
      </c>
    </row>
    <row r="14" spans="1:4" ht="13.5">
      <c r="A14" s="10" t="s">
        <v>518</v>
      </c>
      <c r="B14" s="10" t="s">
        <v>514</v>
      </c>
      <c r="C14" s="186">
        <v>0</v>
      </c>
      <c r="D14" s="186">
        <v>0</v>
      </c>
    </row>
    <row r="15" spans="1:4" ht="27">
      <c r="A15" s="10">
        <v>4</v>
      </c>
      <c r="B15" s="10" t="s">
        <v>515</v>
      </c>
      <c r="C15" s="184">
        <v>-319</v>
      </c>
      <c r="D15" s="184">
        <v>-85</v>
      </c>
    </row>
    <row r="16" spans="1:5" ht="13.5">
      <c r="A16" s="10">
        <v>5</v>
      </c>
      <c r="B16" s="169" t="s">
        <v>516</v>
      </c>
      <c r="C16" s="184">
        <f>C13+C15</f>
        <v>31617</v>
      </c>
      <c r="D16" s="184">
        <v>8375</v>
      </c>
      <c r="E16" s="71" t="s">
        <v>617</v>
      </c>
    </row>
    <row r="17" ht="13.5">
      <c r="A17" s="2"/>
    </row>
    <row r="18" spans="2:4" ht="29.25" customHeight="1">
      <c r="B18" s="225" t="s">
        <v>869</v>
      </c>
      <c r="C18" s="225"/>
      <c r="D18" s="225"/>
    </row>
  </sheetData>
  <sheetProtection/>
  <mergeCells count="1"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21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7.00390625" style="2" customWidth="1"/>
    <col min="2" max="2" width="35.25390625" style="1" customWidth="1"/>
    <col min="3" max="3" width="11.625" style="1" customWidth="1"/>
    <col min="4" max="5" width="10.75390625" style="1" customWidth="1"/>
    <col min="6" max="6" width="12.125" style="1" customWidth="1"/>
    <col min="7" max="7" width="11.75390625" style="1" customWidth="1"/>
    <col min="8" max="10" width="10.875" style="1" customWidth="1"/>
    <col min="11" max="16384" width="9.00390625" style="1" customWidth="1"/>
  </cols>
  <sheetData>
    <row r="5" s="11" customFormat="1" ht="13.5">
      <c r="A5" s="21" t="s">
        <v>845</v>
      </c>
    </row>
    <row r="6" s="11" customFormat="1" ht="13.5">
      <c r="A6" s="21"/>
    </row>
    <row r="7" spans="1:8" s="12" customFormat="1" ht="40.5">
      <c r="A7" s="18" t="s">
        <v>399</v>
      </c>
      <c r="B7" s="9" t="s">
        <v>400</v>
      </c>
      <c r="C7" s="9" t="s">
        <v>167</v>
      </c>
      <c r="D7" s="9" t="s">
        <v>158</v>
      </c>
      <c r="E7" s="9" t="s">
        <v>159</v>
      </c>
      <c r="F7" s="9" t="s">
        <v>160</v>
      </c>
      <c r="G7" s="9" t="s">
        <v>378</v>
      </c>
      <c r="H7" s="9" t="s">
        <v>292</v>
      </c>
    </row>
    <row r="8" spans="1:8" s="5" customFormat="1" ht="13.5">
      <c r="A8" s="1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3.5">
      <c r="A9" s="10">
        <v>1</v>
      </c>
      <c r="B9" s="8" t="s">
        <v>404</v>
      </c>
      <c r="C9" s="84">
        <v>175198.55324</v>
      </c>
      <c r="D9" s="158">
        <v>0</v>
      </c>
      <c r="E9" s="158">
        <v>0</v>
      </c>
      <c r="F9" s="84">
        <v>303684.08632</v>
      </c>
      <c r="G9" s="158">
        <v>0</v>
      </c>
      <c r="H9" s="84">
        <v>478882.63956</v>
      </c>
    </row>
    <row r="10" spans="1:8" ht="13.5">
      <c r="A10" s="10">
        <v>2</v>
      </c>
      <c r="B10" s="8" t="s">
        <v>150</v>
      </c>
      <c r="C10" s="84">
        <v>142020.76596</v>
      </c>
      <c r="D10" s="84">
        <v>149803.11391</v>
      </c>
      <c r="E10" s="84">
        <v>368461.23453</v>
      </c>
      <c r="F10" s="84">
        <v>15484.99417</v>
      </c>
      <c r="G10" s="158">
        <v>0</v>
      </c>
      <c r="H10" s="84">
        <v>675770.10857</v>
      </c>
    </row>
    <row r="11" spans="1:8" ht="13.5">
      <c r="A11" s="10" t="s">
        <v>205</v>
      </c>
      <c r="B11" s="8" t="s">
        <v>161</v>
      </c>
      <c r="C11" s="84">
        <v>123278.11889</v>
      </c>
      <c r="D11" s="84">
        <v>149800.45407</v>
      </c>
      <c r="E11" s="84">
        <v>258736.90055</v>
      </c>
      <c r="F11" s="84">
        <v>15484.81155</v>
      </c>
      <c r="G11" s="158">
        <v>0</v>
      </c>
      <c r="H11" s="84">
        <v>547300.28506</v>
      </c>
    </row>
    <row r="12" spans="1:8" ht="13.5">
      <c r="A12" s="10" t="s">
        <v>206</v>
      </c>
      <c r="B12" s="8" t="s">
        <v>561</v>
      </c>
      <c r="C12" s="84">
        <v>18742.64707</v>
      </c>
      <c r="D12" s="158">
        <v>2.65983999994933</v>
      </c>
      <c r="E12" s="84">
        <v>109724.33398</v>
      </c>
      <c r="F12" s="158">
        <v>0</v>
      </c>
      <c r="G12" s="158">
        <v>0</v>
      </c>
      <c r="H12" s="84">
        <v>128469.82351</v>
      </c>
    </row>
    <row r="13" spans="1:8" ht="27">
      <c r="A13" s="10">
        <v>3</v>
      </c>
      <c r="B13" s="8" t="s">
        <v>417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</row>
    <row r="14" spans="1:8" ht="13.5">
      <c r="A14" s="10">
        <v>4</v>
      </c>
      <c r="B14" s="8" t="s">
        <v>418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</row>
    <row r="15" spans="1:8" ht="13.5">
      <c r="A15" s="10">
        <v>5</v>
      </c>
      <c r="B15" s="8" t="s">
        <v>422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</row>
    <row r="16" spans="1:8" ht="13.5">
      <c r="A16" s="10">
        <v>6</v>
      </c>
      <c r="B16" s="8" t="s">
        <v>420</v>
      </c>
      <c r="C16" s="84">
        <v>25162</v>
      </c>
      <c r="D16" s="158">
        <v>0</v>
      </c>
      <c r="E16" s="158">
        <v>0</v>
      </c>
      <c r="F16" s="158">
        <v>0</v>
      </c>
      <c r="G16" s="158">
        <v>0</v>
      </c>
      <c r="H16" s="84">
        <v>25162</v>
      </c>
    </row>
    <row r="17" spans="1:8" ht="27">
      <c r="A17" s="10">
        <v>7</v>
      </c>
      <c r="B17" s="8" t="s">
        <v>162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</row>
    <row r="18" spans="1:8" ht="27">
      <c r="A18" s="10">
        <v>8</v>
      </c>
      <c r="B18" s="8" t="s">
        <v>163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</row>
    <row r="19" spans="1:8" ht="13.5">
      <c r="A19" s="10">
        <v>9</v>
      </c>
      <c r="B19" s="8" t="s">
        <v>164</v>
      </c>
      <c r="C19" s="158">
        <v>0</v>
      </c>
      <c r="D19" s="158">
        <v>0</v>
      </c>
      <c r="E19" s="207">
        <v>18000</v>
      </c>
      <c r="F19" s="158">
        <v>0</v>
      </c>
      <c r="G19" s="158">
        <v>0</v>
      </c>
      <c r="H19" s="84">
        <v>18000</v>
      </c>
    </row>
    <row r="20" spans="1:8" ht="27">
      <c r="A20" s="10">
        <v>10</v>
      </c>
      <c r="B20" s="8" t="s">
        <v>165</v>
      </c>
      <c r="C20" s="158">
        <v>0</v>
      </c>
      <c r="D20" s="158">
        <v>0</v>
      </c>
      <c r="E20" s="158">
        <v>0</v>
      </c>
      <c r="F20" s="158">
        <v>0</v>
      </c>
      <c r="G20" s="84">
        <v>116677.80625</v>
      </c>
      <c r="H20" s="84">
        <v>116677.80625</v>
      </c>
    </row>
    <row r="21" spans="1:8" ht="40.5">
      <c r="A21" s="10">
        <v>11</v>
      </c>
      <c r="B21" s="8" t="s">
        <v>166</v>
      </c>
      <c r="C21" s="84">
        <f>C9+C10+C16+C19+C20</f>
        <v>342381.3192</v>
      </c>
      <c r="D21" s="84">
        <f>D9+D10+D16+D19+D20</f>
        <v>149803.11391</v>
      </c>
      <c r="E21" s="84">
        <f>E9+E10+E16+E19+E20</f>
        <v>386461.23453</v>
      </c>
      <c r="F21" s="84">
        <f>F9+F10+F16+F19+F20</f>
        <v>319169.08049</v>
      </c>
      <c r="G21" s="84">
        <f>G9+G10+G16+G19+G20</f>
        <v>116677.80625</v>
      </c>
      <c r="H21" s="84">
        <f>SUM(C21:G21)</f>
        <v>1314492.5543799999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35.25390625" style="1" customWidth="1"/>
    <col min="3" max="3" width="13.00390625" style="1" customWidth="1"/>
    <col min="4" max="5" width="10.75390625" style="1" customWidth="1"/>
    <col min="6" max="6" width="12.75390625" style="1" customWidth="1"/>
    <col min="7" max="7" width="10.875" style="1" customWidth="1"/>
    <col min="8" max="8" width="12.875" style="1" customWidth="1"/>
    <col min="9" max="10" width="10.875" style="1" customWidth="1"/>
    <col min="11" max="16384" width="9.00390625" style="1" customWidth="1"/>
  </cols>
  <sheetData>
    <row r="5" s="11" customFormat="1" ht="13.5">
      <c r="A5" s="21" t="s">
        <v>846</v>
      </c>
    </row>
    <row r="6" s="11" customFormat="1" ht="13.5">
      <c r="A6" s="21"/>
    </row>
    <row r="7" spans="1:8" s="12" customFormat="1" ht="27">
      <c r="A7" s="18" t="s">
        <v>399</v>
      </c>
      <c r="B7" s="9" t="s">
        <v>400</v>
      </c>
      <c r="C7" s="9" t="s">
        <v>167</v>
      </c>
      <c r="D7" s="9" t="s">
        <v>158</v>
      </c>
      <c r="E7" s="9" t="s">
        <v>159</v>
      </c>
      <c r="F7" s="9" t="s">
        <v>160</v>
      </c>
      <c r="G7" s="9" t="s">
        <v>378</v>
      </c>
      <c r="H7" s="9" t="s">
        <v>292</v>
      </c>
    </row>
    <row r="8" spans="1:8" s="5" customFormat="1" ht="13.5">
      <c r="A8" s="1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3.5">
      <c r="A9" s="10">
        <v>1</v>
      </c>
      <c r="B9" s="8" t="s">
        <v>404</v>
      </c>
      <c r="C9" s="84">
        <v>1018</v>
      </c>
      <c r="D9" s="158">
        <v>0</v>
      </c>
      <c r="E9" s="158">
        <v>0</v>
      </c>
      <c r="F9" s="84">
        <v>354295.65</v>
      </c>
      <c r="G9" s="158">
        <v>0</v>
      </c>
      <c r="H9" s="84">
        <v>355313.90667</v>
      </c>
    </row>
    <row r="10" spans="1:8" ht="13.5">
      <c r="A10" s="10">
        <v>2</v>
      </c>
      <c r="B10" s="8" t="s">
        <v>150</v>
      </c>
      <c r="C10" s="84">
        <v>87449</v>
      </c>
      <c r="D10" s="84">
        <v>62148</v>
      </c>
      <c r="E10" s="84">
        <v>125646.95779</v>
      </c>
      <c r="F10" s="84">
        <v>2217</v>
      </c>
      <c r="G10" s="158">
        <v>0</v>
      </c>
      <c r="H10" s="84">
        <v>277461</v>
      </c>
    </row>
    <row r="11" spans="1:8" ht="13.5">
      <c r="A11" s="10" t="s">
        <v>205</v>
      </c>
      <c r="B11" s="8" t="s">
        <v>161</v>
      </c>
      <c r="C11" s="84">
        <v>66351</v>
      </c>
      <c r="D11" s="84">
        <v>62148.06361</v>
      </c>
      <c r="E11" s="84">
        <v>109933.83053</v>
      </c>
      <c r="F11" s="84">
        <v>2217</v>
      </c>
      <c r="G11" s="158">
        <v>0</v>
      </c>
      <c r="H11" s="84">
        <v>240650</v>
      </c>
    </row>
    <row r="12" spans="1:8" ht="13.5">
      <c r="A12" s="10" t="s">
        <v>206</v>
      </c>
      <c r="B12" s="8" t="s">
        <v>561</v>
      </c>
      <c r="C12" s="84">
        <v>21097.97400999999</v>
      </c>
      <c r="D12" s="158">
        <v>0</v>
      </c>
      <c r="E12" s="84">
        <v>15713</v>
      </c>
      <c r="F12" s="158">
        <v>0</v>
      </c>
      <c r="G12" s="158">
        <v>0</v>
      </c>
      <c r="H12" s="84">
        <v>36811</v>
      </c>
    </row>
    <row r="13" spans="1:8" ht="27">
      <c r="A13" s="10">
        <v>3</v>
      </c>
      <c r="B13" s="8" t="s">
        <v>417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</row>
    <row r="14" spans="1:8" ht="13.5">
      <c r="A14" s="10">
        <v>4</v>
      </c>
      <c r="B14" s="8" t="s">
        <v>418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</row>
    <row r="15" spans="1:8" ht="13.5">
      <c r="A15" s="10">
        <v>5</v>
      </c>
      <c r="B15" s="8" t="s">
        <v>422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</row>
    <row r="16" spans="1:8" ht="13.5">
      <c r="A16" s="10">
        <v>6</v>
      </c>
      <c r="B16" s="8" t="s">
        <v>420</v>
      </c>
      <c r="C16" s="84">
        <v>11519</v>
      </c>
      <c r="D16" s="158">
        <v>0</v>
      </c>
      <c r="E16" s="158">
        <v>0</v>
      </c>
      <c r="F16" s="158">
        <v>0</v>
      </c>
      <c r="G16" s="158">
        <v>0</v>
      </c>
      <c r="H16" s="84">
        <v>11519</v>
      </c>
    </row>
    <row r="17" spans="1:8" ht="27">
      <c r="A17" s="10">
        <v>7</v>
      </c>
      <c r="B17" s="8" t="s">
        <v>162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</row>
    <row r="18" spans="1:8" ht="27">
      <c r="A18" s="10">
        <v>8</v>
      </c>
      <c r="B18" s="8" t="s">
        <v>163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</row>
    <row r="19" spans="1:8" ht="13.5">
      <c r="A19" s="10">
        <v>9</v>
      </c>
      <c r="B19" s="8" t="s">
        <v>164</v>
      </c>
      <c r="C19" s="158">
        <v>0</v>
      </c>
      <c r="D19" s="84">
        <v>10</v>
      </c>
      <c r="E19" s="158">
        <v>0</v>
      </c>
      <c r="F19" s="158">
        <v>0</v>
      </c>
      <c r="G19" s="158">
        <v>0</v>
      </c>
      <c r="H19" s="84">
        <v>10</v>
      </c>
    </row>
    <row r="20" spans="1:8" ht="27">
      <c r="A20" s="10">
        <v>10</v>
      </c>
      <c r="B20" s="8" t="s">
        <v>165</v>
      </c>
      <c r="C20" s="158">
        <v>0</v>
      </c>
      <c r="D20" s="158">
        <v>0</v>
      </c>
      <c r="E20" s="158">
        <v>0</v>
      </c>
      <c r="F20" s="158">
        <v>0</v>
      </c>
      <c r="G20" s="84">
        <v>159</v>
      </c>
      <c r="H20" s="84">
        <v>159</v>
      </c>
    </row>
    <row r="21" spans="1:9" ht="40.5">
      <c r="A21" s="10">
        <v>11</v>
      </c>
      <c r="B21" s="8" t="s">
        <v>166</v>
      </c>
      <c r="C21" s="84">
        <v>99986</v>
      </c>
      <c r="D21" s="84">
        <v>62158</v>
      </c>
      <c r="E21" s="84">
        <v>125646.95779</v>
      </c>
      <c r="F21" s="158">
        <v>356512.65</v>
      </c>
      <c r="G21" s="84">
        <v>159</v>
      </c>
      <c r="H21" s="84">
        <v>644462.9066699999</v>
      </c>
      <c r="I21" s="1" t="s">
        <v>617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H28"/>
  <sheetViews>
    <sheetView zoomScalePageLayoutView="0" workbookViewId="0" topLeftCell="A4">
      <selection activeCell="A4" sqref="A4:H4"/>
    </sheetView>
  </sheetViews>
  <sheetFormatPr defaultColWidth="9.00390625" defaultRowHeight="13.5"/>
  <cols>
    <col min="1" max="1" width="7.00390625" style="1" customWidth="1"/>
    <col min="2" max="2" width="35.25390625" style="1" customWidth="1"/>
    <col min="3" max="5" width="10.75390625" style="1" customWidth="1"/>
    <col min="6" max="8" width="10.875" style="1" customWidth="1"/>
    <col min="9" max="16384" width="9.00390625" style="1" customWidth="1"/>
  </cols>
  <sheetData>
    <row r="4" spans="1:8" s="11" customFormat="1" ht="28.5" customHeight="1">
      <c r="A4" s="228" t="s">
        <v>847</v>
      </c>
      <c r="B4" s="228"/>
      <c r="C4" s="228"/>
      <c r="D4" s="228"/>
      <c r="E4" s="228"/>
      <c r="F4" s="228"/>
      <c r="G4" s="228"/>
      <c r="H4" s="228"/>
    </row>
    <row r="5" s="11" customFormat="1" ht="13.5"/>
    <row r="6" spans="1:8" s="12" customFormat="1" ht="40.5">
      <c r="A6" s="9" t="s">
        <v>399</v>
      </c>
      <c r="B6" s="9" t="s">
        <v>400</v>
      </c>
      <c r="C6" s="9" t="s">
        <v>167</v>
      </c>
      <c r="D6" s="9" t="s">
        <v>158</v>
      </c>
      <c r="E6" s="9" t="s">
        <v>159</v>
      </c>
      <c r="F6" s="9" t="s">
        <v>160</v>
      </c>
      <c r="G6" s="9" t="s">
        <v>378</v>
      </c>
      <c r="H6" s="9" t="s">
        <v>292</v>
      </c>
    </row>
    <row r="7" spans="1:8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3.5">
      <c r="A8" s="8"/>
      <c r="B8" s="8" t="s">
        <v>143</v>
      </c>
      <c r="C8" s="8"/>
      <c r="D8" s="8"/>
      <c r="E8" s="8"/>
      <c r="F8" s="8"/>
      <c r="G8" s="8"/>
      <c r="H8" s="8"/>
    </row>
    <row r="9" spans="1:8" ht="13.5">
      <c r="A9" s="53">
        <v>1</v>
      </c>
      <c r="B9" s="8" t="s">
        <v>402</v>
      </c>
      <c r="C9" s="84">
        <v>232924</v>
      </c>
      <c r="D9" s="158">
        <v>0</v>
      </c>
      <c r="E9" s="158">
        <v>0</v>
      </c>
      <c r="F9" s="158">
        <v>0</v>
      </c>
      <c r="G9" s="158">
        <v>0</v>
      </c>
      <c r="H9" s="84">
        <v>232924</v>
      </c>
    </row>
    <row r="10" spans="1:8" ht="13.5">
      <c r="A10" s="53">
        <v>2</v>
      </c>
      <c r="B10" s="8" t="s">
        <v>403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</row>
    <row r="11" spans="1:8" ht="67.5">
      <c r="A11" s="53">
        <v>3</v>
      </c>
      <c r="B11" s="8" t="s">
        <v>27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</row>
    <row r="12" spans="1:8" ht="13.5">
      <c r="A12" s="53">
        <v>4</v>
      </c>
      <c r="B12" s="8" t="s">
        <v>404</v>
      </c>
      <c r="C12" s="158">
        <v>12</v>
      </c>
      <c r="D12" s="158">
        <v>9176</v>
      </c>
      <c r="E12" s="84">
        <v>22429</v>
      </c>
      <c r="F12" s="158">
        <v>0</v>
      </c>
      <c r="G12" s="158">
        <v>0</v>
      </c>
      <c r="H12" s="84">
        <v>31617</v>
      </c>
    </row>
    <row r="13" spans="1:8" ht="27">
      <c r="A13" s="53">
        <v>5</v>
      </c>
      <c r="B13" s="8" t="s">
        <v>405</v>
      </c>
      <c r="C13" s="84">
        <v>337536</v>
      </c>
      <c r="D13" s="84">
        <v>31480</v>
      </c>
      <c r="E13" s="84">
        <v>268566</v>
      </c>
      <c r="F13" s="84">
        <v>252292</v>
      </c>
      <c r="G13" s="84">
        <v>160801</v>
      </c>
      <c r="H13" s="84">
        <v>1050675</v>
      </c>
    </row>
    <row r="14" spans="1:8" ht="27">
      <c r="A14" s="53">
        <v>6</v>
      </c>
      <c r="B14" s="8" t="s">
        <v>406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</row>
    <row r="15" spans="1:8" ht="27">
      <c r="A15" s="53">
        <v>7</v>
      </c>
      <c r="B15" s="8" t="s">
        <v>407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</row>
    <row r="16" spans="1:8" ht="13.5">
      <c r="A16" s="53">
        <v>8</v>
      </c>
      <c r="B16" s="8" t="s">
        <v>411</v>
      </c>
      <c r="C16" s="84">
        <v>10757</v>
      </c>
      <c r="D16" s="158">
        <v>0</v>
      </c>
      <c r="E16" s="158">
        <v>772.629187959077</v>
      </c>
      <c r="F16" s="158">
        <v>0</v>
      </c>
      <c r="G16" s="158">
        <v>0</v>
      </c>
      <c r="H16" s="84">
        <v>11529.629187959077</v>
      </c>
    </row>
    <row r="17" spans="1:8" ht="13.5">
      <c r="A17" s="53">
        <v>9</v>
      </c>
      <c r="B17" s="8" t="s">
        <v>137</v>
      </c>
      <c r="C17" s="84">
        <v>581229</v>
      </c>
      <c r="D17" s="84">
        <v>40655.3882710044</v>
      </c>
      <c r="E17" s="84">
        <v>291768.141570718</v>
      </c>
      <c r="F17" s="84">
        <v>252292</v>
      </c>
      <c r="G17" s="84">
        <v>160801</v>
      </c>
      <c r="H17" s="84">
        <v>1326745.629187959</v>
      </c>
    </row>
    <row r="18" spans="1:8" ht="13.5">
      <c r="A18" s="53"/>
      <c r="B18" s="8" t="s">
        <v>149</v>
      </c>
      <c r="C18" s="84"/>
      <c r="D18" s="84"/>
      <c r="E18" s="84"/>
      <c r="F18" s="84"/>
      <c r="G18" s="84"/>
      <c r="H18" s="84"/>
    </row>
    <row r="19" spans="1:8" ht="13.5">
      <c r="A19" s="53">
        <v>10</v>
      </c>
      <c r="B19" s="8" t="s">
        <v>404</v>
      </c>
      <c r="C19" s="84">
        <v>175198.55324</v>
      </c>
      <c r="D19" s="158">
        <v>0</v>
      </c>
      <c r="E19" s="158">
        <v>0</v>
      </c>
      <c r="F19" s="84">
        <v>303684.08632</v>
      </c>
      <c r="G19" s="158">
        <v>0</v>
      </c>
      <c r="H19" s="84">
        <v>478882.63956</v>
      </c>
    </row>
    <row r="20" spans="1:8" ht="13.5">
      <c r="A20" s="53">
        <v>11</v>
      </c>
      <c r="B20" s="8" t="s">
        <v>30</v>
      </c>
      <c r="C20" s="84">
        <v>142020.76596</v>
      </c>
      <c r="D20" s="84">
        <v>149803.11391</v>
      </c>
      <c r="E20" s="84">
        <v>368461.23453</v>
      </c>
      <c r="F20" s="84">
        <v>15484.99417</v>
      </c>
      <c r="G20" s="158">
        <v>0</v>
      </c>
      <c r="H20" s="84">
        <v>675770.10857</v>
      </c>
    </row>
    <row r="21" spans="1:8" ht="27">
      <c r="A21" s="53">
        <v>12</v>
      </c>
      <c r="B21" s="8" t="s">
        <v>417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</row>
    <row r="22" spans="1:8" ht="13.5">
      <c r="A22" s="53">
        <v>13</v>
      </c>
      <c r="B22" s="8" t="s">
        <v>418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</row>
    <row r="23" spans="1:8" ht="13.5">
      <c r="A23" s="53">
        <v>14</v>
      </c>
      <c r="B23" s="8" t="s">
        <v>420</v>
      </c>
      <c r="C23" s="84">
        <v>23492</v>
      </c>
      <c r="D23" s="158">
        <v>0</v>
      </c>
      <c r="E23" s="158">
        <v>0</v>
      </c>
      <c r="F23" s="158">
        <v>0</v>
      </c>
      <c r="G23" s="158">
        <v>0</v>
      </c>
      <c r="H23" s="84">
        <v>23492</v>
      </c>
    </row>
    <row r="24" spans="1:8" ht="13.5">
      <c r="A24" s="53">
        <v>15</v>
      </c>
      <c r="B24" s="8" t="s">
        <v>422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8" ht="13.5">
      <c r="A25" s="53">
        <v>16</v>
      </c>
      <c r="B25" s="8" t="s">
        <v>138</v>
      </c>
      <c r="C25" s="84">
        <v>340711.3192</v>
      </c>
      <c r="D25" s="84">
        <v>149803.11391</v>
      </c>
      <c r="E25" s="84">
        <v>368461.23453</v>
      </c>
      <c r="F25" s="84">
        <v>319169.08049</v>
      </c>
      <c r="G25" s="158">
        <v>0</v>
      </c>
      <c r="H25" s="84">
        <v>1178144.74813</v>
      </c>
    </row>
    <row r="26" spans="1:8" ht="27">
      <c r="A26" s="53">
        <v>17</v>
      </c>
      <c r="B26" s="8" t="s">
        <v>168</v>
      </c>
      <c r="C26" s="84">
        <v>240517.68079999997</v>
      </c>
      <c r="D26" s="84">
        <v>-109147.72563899559</v>
      </c>
      <c r="E26" s="84">
        <v>-76693.09295928199</v>
      </c>
      <c r="F26" s="84">
        <v>-66877.08049000002</v>
      </c>
      <c r="G26" s="84">
        <v>160801</v>
      </c>
      <c r="H26" s="84">
        <v>148600.88105795905</v>
      </c>
    </row>
    <row r="27" spans="1:8" ht="27">
      <c r="A27" s="53">
        <v>18</v>
      </c>
      <c r="B27" s="8" t="s">
        <v>169</v>
      </c>
      <c r="C27" s="84">
        <v>240517.68079999997</v>
      </c>
      <c r="D27" s="84">
        <v>131369.95516100439</v>
      </c>
      <c r="E27" s="84">
        <v>54676.8622017224</v>
      </c>
      <c r="F27" s="84">
        <v>-12200.218288277625</v>
      </c>
      <c r="G27" s="84">
        <v>148600.78171172237</v>
      </c>
      <c r="H27" s="84">
        <v>297201.6627696814</v>
      </c>
    </row>
    <row r="28" ht="13.5">
      <c r="A28" s="4"/>
    </row>
  </sheetData>
  <sheetProtection/>
  <mergeCells count="1"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30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7.00390625" style="1" customWidth="1"/>
    <col min="2" max="2" width="35.25390625" style="1" customWidth="1"/>
    <col min="3" max="5" width="10.75390625" style="1" customWidth="1"/>
    <col min="6" max="6" width="12.625" style="1" customWidth="1"/>
    <col min="7" max="7" width="12.125" style="1" customWidth="1"/>
    <col min="8" max="8" width="13.00390625" style="1" customWidth="1"/>
    <col min="9" max="10" width="10.875" style="1" customWidth="1"/>
    <col min="11" max="16384" width="9.00390625" style="1" customWidth="1"/>
  </cols>
  <sheetData>
    <row r="5" s="11" customFormat="1" ht="13.5">
      <c r="A5" s="11" t="s">
        <v>776</v>
      </c>
    </row>
    <row r="6" s="11" customFormat="1" ht="13.5">
      <c r="A6" s="11" t="s">
        <v>848</v>
      </c>
    </row>
    <row r="7" spans="1:8" s="12" customFormat="1" ht="13.5">
      <c r="A7" s="11"/>
      <c r="B7" s="11"/>
      <c r="C7" s="11"/>
      <c r="D7" s="11"/>
      <c r="E7" s="11"/>
      <c r="F7" s="11"/>
      <c r="G7" s="11"/>
      <c r="H7" s="11"/>
    </row>
    <row r="8" spans="1:8" s="5" customFormat="1" ht="40.5">
      <c r="A8" s="9" t="s">
        <v>399</v>
      </c>
      <c r="B8" s="9" t="s">
        <v>400</v>
      </c>
      <c r="C8" s="9" t="s">
        <v>167</v>
      </c>
      <c r="D8" s="9" t="s">
        <v>158</v>
      </c>
      <c r="E8" s="9" t="s">
        <v>159</v>
      </c>
      <c r="F8" s="9" t="s">
        <v>160</v>
      </c>
      <c r="G8" s="9" t="s">
        <v>378</v>
      </c>
      <c r="H8" s="9" t="s">
        <v>292</v>
      </c>
    </row>
    <row r="9" spans="1:8" ht="13.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 ht="13.5">
      <c r="A10" s="8"/>
      <c r="B10" s="8" t="s">
        <v>143</v>
      </c>
      <c r="C10" s="8"/>
      <c r="D10" s="8"/>
      <c r="E10" s="8"/>
      <c r="F10" s="8"/>
      <c r="G10" s="8"/>
      <c r="H10" s="8"/>
    </row>
    <row r="11" spans="1:8" ht="13.5">
      <c r="A11" s="19">
        <v>1</v>
      </c>
      <c r="B11" s="8" t="s">
        <v>402</v>
      </c>
      <c r="C11" s="84">
        <v>231240.06066000002</v>
      </c>
      <c r="D11" s="158">
        <v>0</v>
      </c>
      <c r="E11" s="158">
        <v>0</v>
      </c>
      <c r="F11" s="158">
        <v>0</v>
      </c>
      <c r="G11" s="158">
        <v>0</v>
      </c>
      <c r="H11" s="84">
        <v>231240.06066000002</v>
      </c>
    </row>
    <row r="12" spans="1:8" ht="13.5">
      <c r="A12" s="19">
        <v>2</v>
      </c>
      <c r="B12" s="8" t="s">
        <v>403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</row>
    <row r="13" spans="1:8" ht="67.5">
      <c r="A13" s="19">
        <v>3</v>
      </c>
      <c r="B13" s="8" t="s">
        <v>27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</row>
    <row r="14" spans="1:8" ht="13.5">
      <c r="A14" s="19">
        <v>4</v>
      </c>
      <c r="B14" s="8" t="s">
        <v>404</v>
      </c>
      <c r="C14" s="158">
        <v>0</v>
      </c>
      <c r="D14" s="158">
        <v>0</v>
      </c>
      <c r="E14" s="84">
        <v>8375</v>
      </c>
      <c r="F14" s="158">
        <v>0</v>
      </c>
      <c r="G14" s="158">
        <v>0</v>
      </c>
      <c r="H14" s="84">
        <v>8375</v>
      </c>
    </row>
    <row r="15" spans="1:8" ht="27">
      <c r="A15" s="19">
        <v>5</v>
      </c>
      <c r="B15" s="8" t="s">
        <v>405</v>
      </c>
      <c r="C15" s="84">
        <v>106320</v>
      </c>
      <c r="D15" s="84">
        <v>17283.273150230285</v>
      </c>
      <c r="E15" s="84">
        <v>34911.46745673244</v>
      </c>
      <c r="F15" s="84">
        <v>138724.03703091762</v>
      </c>
      <c r="G15" s="84">
        <v>251230.0774019946</v>
      </c>
      <c r="H15" s="84">
        <v>548469</v>
      </c>
    </row>
    <row r="16" spans="1:8" ht="27">
      <c r="A16" s="19">
        <v>6</v>
      </c>
      <c r="B16" s="8" t="s">
        <v>406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</row>
    <row r="17" spans="1:8" ht="27">
      <c r="A17" s="19">
        <v>7</v>
      </c>
      <c r="B17" s="8" t="s">
        <v>407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</row>
    <row r="18" spans="1:8" ht="13.5">
      <c r="A18" s="19">
        <v>8</v>
      </c>
      <c r="B18" s="8" t="s">
        <v>411</v>
      </c>
      <c r="C18" s="84">
        <v>19422</v>
      </c>
      <c r="D18" s="158">
        <v>0</v>
      </c>
      <c r="E18" s="158">
        <v>0</v>
      </c>
      <c r="F18" s="84">
        <v>518.3016562920566</v>
      </c>
      <c r="G18" s="84">
        <v>20561.28958997528</v>
      </c>
      <c r="H18" s="84">
        <v>40502</v>
      </c>
    </row>
    <row r="19" spans="1:8" ht="13.5">
      <c r="A19" s="19">
        <v>9</v>
      </c>
      <c r="B19" s="8" t="s">
        <v>137</v>
      </c>
      <c r="C19" s="84">
        <f aca="true" t="shared" si="0" ref="C19:H19">SUM(C11:C18)</f>
        <v>356982.06066</v>
      </c>
      <c r="D19" s="84">
        <f t="shared" si="0"/>
        <v>17283.273150230285</v>
      </c>
      <c r="E19" s="84">
        <f t="shared" si="0"/>
        <v>43286.46745673244</v>
      </c>
      <c r="F19" s="84">
        <f t="shared" si="0"/>
        <v>139242.33868720967</v>
      </c>
      <c r="G19" s="84">
        <f t="shared" si="0"/>
        <v>271791.3669919699</v>
      </c>
      <c r="H19" s="84">
        <f t="shared" si="0"/>
        <v>828586.06066</v>
      </c>
    </row>
    <row r="20" spans="1:8" ht="13.5">
      <c r="A20" s="19"/>
      <c r="B20" s="8" t="s">
        <v>149</v>
      </c>
      <c r="C20" s="84"/>
      <c r="D20" s="84"/>
      <c r="E20" s="84"/>
      <c r="F20" s="84"/>
      <c r="G20" s="84"/>
      <c r="H20" s="84"/>
    </row>
    <row r="21" spans="1:8" ht="13.5">
      <c r="A21" s="19">
        <v>10</v>
      </c>
      <c r="B21" s="8" t="s">
        <v>404</v>
      </c>
      <c r="C21" s="84">
        <v>1018.2566699999734</v>
      </c>
      <c r="D21" s="158">
        <v>0</v>
      </c>
      <c r="E21" s="158">
        <v>0</v>
      </c>
      <c r="F21" s="84">
        <v>354295.65</v>
      </c>
      <c r="G21" s="158">
        <v>0</v>
      </c>
      <c r="H21" s="84">
        <v>355313.90667</v>
      </c>
    </row>
    <row r="22" spans="1:8" ht="13.5">
      <c r="A22" s="19">
        <v>11</v>
      </c>
      <c r="B22" s="8" t="s">
        <v>30</v>
      </c>
      <c r="C22" s="84">
        <v>87449</v>
      </c>
      <c r="D22" s="84">
        <v>62148</v>
      </c>
      <c r="E22" s="84">
        <v>125646.95779</v>
      </c>
      <c r="F22" s="84">
        <v>2217</v>
      </c>
      <c r="G22" s="158">
        <v>0</v>
      </c>
      <c r="H22" s="84">
        <v>277461</v>
      </c>
    </row>
    <row r="23" spans="1:8" ht="27">
      <c r="A23" s="19">
        <v>12</v>
      </c>
      <c r="B23" s="8" t="s">
        <v>417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</row>
    <row r="24" spans="1:8" ht="13.5">
      <c r="A24" s="19">
        <v>13</v>
      </c>
      <c r="B24" s="8" t="s">
        <v>418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8" ht="13.5">
      <c r="A25" s="19">
        <v>14</v>
      </c>
      <c r="B25" s="8" t="s">
        <v>420</v>
      </c>
      <c r="C25" s="84">
        <f>H25</f>
        <v>11519</v>
      </c>
      <c r="D25" s="158">
        <v>0</v>
      </c>
      <c r="E25" s="158">
        <v>0</v>
      </c>
      <c r="F25" s="158">
        <v>0</v>
      </c>
      <c r="G25" s="158">
        <v>0</v>
      </c>
      <c r="H25" s="84">
        <v>11519</v>
      </c>
    </row>
    <row r="26" spans="1:8" ht="13.5">
      <c r="A26" s="19">
        <v>15</v>
      </c>
      <c r="B26" s="8" t="s">
        <v>422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84">
        <v>0</v>
      </c>
    </row>
    <row r="27" spans="1:8" ht="13.5">
      <c r="A27" s="19">
        <v>16</v>
      </c>
      <c r="B27" s="8" t="s">
        <v>138</v>
      </c>
      <c r="C27" s="84">
        <f>C21+C22+C25</f>
        <v>99986.25666999997</v>
      </c>
      <c r="D27" s="84">
        <f>D21+D22+D25</f>
        <v>62148</v>
      </c>
      <c r="E27" s="84">
        <f>E21+E22+E25</f>
        <v>125646.95779</v>
      </c>
      <c r="F27" s="84">
        <f>F21+F22+F25</f>
        <v>356512.65</v>
      </c>
      <c r="G27" s="158">
        <f>G21+G22+G25</f>
        <v>0</v>
      </c>
      <c r="H27" s="84">
        <f>SUM(C27:G27)</f>
        <v>644293.8644600001</v>
      </c>
    </row>
    <row r="28" spans="1:8" ht="27">
      <c r="A28" s="19">
        <v>17</v>
      </c>
      <c r="B28" s="8" t="s">
        <v>168</v>
      </c>
      <c r="C28" s="84">
        <v>256995.80399000004</v>
      </c>
      <c r="D28" s="84">
        <v>-44864.726849769715</v>
      </c>
      <c r="E28" s="84">
        <v>-82360.49033326756</v>
      </c>
      <c r="F28" s="84">
        <v>-217270.31131279035</v>
      </c>
      <c r="G28" s="84">
        <v>271791.3669919699</v>
      </c>
      <c r="H28" s="84">
        <v>184292.1961999999</v>
      </c>
    </row>
    <row r="29" spans="1:8" ht="27">
      <c r="A29" s="19">
        <v>18</v>
      </c>
      <c r="B29" s="8" t="s">
        <v>169</v>
      </c>
      <c r="C29" s="84">
        <v>256995.80399000004</v>
      </c>
      <c r="D29" s="84">
        <v>212131.07714023034</v>
      </c>
      <c r="E29" s="84">
        <v>129770.58680696278</v>
      </c>
      <c r="F29" s="84">
        <v>-87499.72450582757</v>
      </c>
      <c r="G29" s="84">
        <v>184291.6424861423</v>
      </c>
      <c r="H29" s="84">
        <v>695689.3859175078</v>
      </c>
    </row>
    <row r="30" ht="13.5">
      <c r="A30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29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16384" width="9.00390625" style="1" customWidth="1"/>
  </cols>
  <sheetData>
    <row r="2" s="11" customFormat="1" ht="13.5">
      <c r="A2" s="11" t="s">
        <v>739</v>
      </c>
    </row>
    <row r="3" s="11" customFormat="1" ht="13.5"/>
    <row r="4" spans="1:4" s="12" customFormat="1" ht="13.5">
      <c r="A4" s="11" t="s">
        <v>873</v>
      </c>
      <c r="B4" s="11"/>
      <c r="C4" s="11"/>
      <c r="D4" s="11"/>
    </row>
    <row r="5" spans="1:4" s="16" customFormat="1" ht="13.5">
      <c r="A5" s="11"/>
      <c r="B5" s="11"/>
      <c r="C5" s="11"/>
      <c r="D5" s="11"/>
    </row>
    <row r="6" spans="1:4" ht="13.5">
      <c r="A6" s="9" t="s">
        <v>399</v>
      </c>
      <c r="B6" s="9" t="s">
        <v>400</v>
      </c>
      <c r="C6" s="49" t="s">
        <v>797</v>
      </c>
      <c r="D6" s="49" t="s">
        <v>657</v>
      </c>
    </row>
    <row r="7" spans="1:4" ht="13.5">
      <c r="A7" s="19">
        <v>1</v>
      </c>
      <c r="B7" s="19">
        <v>2</v>
      </c>
      <c r="C7" s="19">
        <v>3</v>
      </c>
      <c r="D7" s="19">
        <v>4</v>
      </c>
    </row>
    <row r="8" spans="1:4" ht="13.5">
      <c r="A8" s="150">
        <v>1</v>
      </c>
      <c r="B8" s="110" t="s">
        <v>641</v>
      </c>
      <c r="C8" s="145">
        <v>142896</v>
      </c>
      <c r="D8" s="176">
        <v>135497.97168999998</v>
      </c>
    </row>
    <row r="9" spans="1:4" ht="13.5">
      <c r="A9" s="152" t="s">
        <v>203</v>
      </c>
      <c r="B9" s="86" t="s">
        <v>642</v>
      </c>
      <c r="C9" s="145">
        <v>125560</v>
      </c>
      <c r="D9" s="177">
        <v>125560</v>
      </c>
    </row>
    <row r="10" spans="1:4" ht="13.5">
      <c r="A10" s="152" t="s">
        <v>204</v>
      </c>
      <c r="B10" s="86" t="s">
        <v>643</v>
      </c>
      <c r="C10" s="145">
        <v>41</v>
      </c>
      <c r="D10" s="177">
        <v>40.51219</v>
      </c>
    </row>
    <row r="11" spans="1:4" ht="13.5">
      <c r="A11" s="152" t="s">
        <v>304</v>
      </c>
      <c r="B11" s="86" t="s">
        <v>644</v>
      </c>
      <c r="C11" s="145">
        <v>577</v>
      </c>
      <c r="D11" s="177">
        <v>522.9772</v>
      </c>
    </row>
    <row r="12" spans="1:4" ht="13.5">
      <c r="A12" s="152" t="s">
        <v>305</v>
      </c>
      <c r="B12" s="86" t="s">
        <v>645</v>
      </c>
      <c r="C12" s="145">
        <v>28472</v>
      </c>
      <c r="D12" s="177">
        <v>25764.77468</v>
      </c>
    </row>
    <row r="13" spans="1:4" ht="13.5">
      <c r="A13" s="152" t="s">
        <v>306</v>
      </c>
      <c r="B13" s="86" t="s">
        <v>646</v>
      </c>
      <c r="C13" s="178">
        <v>-25</v>
      </c>
      <c r="D13" s="178">
        <v>-24.58663</v>
      </c>
    </row>
    <row r="14" spans="1:4" ht="13.5">
      <c r="A14" s="152" t="s">
        <v>475</v>
      </c>
      <c r="B14" s="86" t="s">
        <v>647</v>
      </c>
      <c r="C14" s="145">
        <v>12</v>
      </c>
      <c r="D14" s="177">
        <v>7.81248</v>
      </c>
    </row>
    <row r="15" spans="1:4" ht="40.5">
      <c r="A15" s="152" t="s">
        <v>476</v>
      </c>
      <c r="B15" s="86" t="s">
        <v>745</v>
      </c>
      <c r="C15" s="178">
        <v>-11741</v>
      </c>
      <c r="D15" s="178">
        <v>-16373.518230000001</v>
      </c>
    </row>
    <row r="16" spans="1:4" ht="13.5">
      <c r="A16" s="152" t="s">
        <v>746</v>
      </c>
      <c r="B16" s="86" t="s">
        <v>648</v>
      </c>
      <c r="C16" s="197">
        <v>1910</v>
      </c>
      <c r="D16" s="177">
        <v>5228.56165</v>
      </c>
    </row>
    <row r="17" spans="1:4" ht="40.5">
      <c r="A17" s="152" t="s">
        <v>747</v>
      </c>
      <c r="B17" s="86" t="s">
        <v>649</v>
      </c>
      <c r="C17" s="178">
        <v>-13651</v>
      </c>
      <c r="D17" s="178">
        <v>-21602.07988</v>
      </c>
    </row>
    <row r="18" spans="1:4" ht="13.5">
      <c r="A18" s="151" t="s">
        <v>623</v>
      </c>
      <c r="B18" s="110" t="s">
        <v>650</v>
      </c>
      <c r="C18" s="145">
        <v>40977.05685</v>
      </c>
      <c r="D18" s="176">
        <v>29246.92565</v>
      </c>
    </row>
    <row r="19" spans="1:4" ht="13.5">
      <c r="A19" s="152" t="s">
        <v>205</v>
      </c>
      <c r="B19" s="86" t="s">
        <v>748</v>
      </c>
      <c r="C19" s="145">
        <v>26618</v>
      </c>
      <c r="D19" s="177">
        <v>23965.04107</v>
      </c>
    </row>
    <row r="20" spans="1:4" ht="40.5">
      <c r="A20" s="152" t="s">
        <v>206</v>
      </c>
      <c r="B20" s="86" t="s">
        <v>651</v>
      </c>
      <c r="C20" s="145">
        <v>3075</v>
      </c>
      <c r="D20" s="177">
        <v>3075.39987</v>
      </c>
    </row>
    <row r="21" spans="1:4" ht="27">
      <c r="A21" s="152" t="s">
        <v>573</v>
      </c>
      <c r="B21" s="86" t="s">
        <v>652</v>
      </c>
      <c r="C21" s="145">
        <v>325</v>
      </c>
      <c r="D21" s="177">
        <v>89.83712</v>
      </c>
    </row>
    <row r="22" spans="1:4" ht="27">
      <c r="A22" s="152" t="s">
        <v>574</v>
      </c>
      <c r="B22" s="86" t="s">
        <v>653</v>
      </c>
      <c r="C22" s="145">
        <v>10959</v>
      </c>
      <c r="D22" s="177">
        <v>2116.64759</v>
      </c>
    </row>
    <row r="23" spans="1:4" ht="40.5">
      <c r="A23" s="152" t="s">
        <v>575</v>
      </c>
      <c r="B23" s="86" t="s">
        <v>654</v>
      </c>
      <c r="C23" s="109">
        <v>0</v>
      </c>
      <c r="D23" s="178">
        <v>0</v>
      </c>
    </row>
    <row r="24" spans="1:4" ht="13.5">
      <c r="A24" s="152" t="s">
        <v>749</v>
      </c>
      <c r="B24" s="86" t="s">
        <v>648</v>
      </c>
      <c r="C24" s="109">
        <v>0</v>
      </c>
      <c r="D24" s="178">
        <v>0</v>
      </c>
    </row>
    <row r="25" spans="1:4" ht="40.5">
      <c r="A25" s="152" t="s">
        <v>750</v>
      </c>
      <c r="B25" s="86" t="s">
        <v>649</v>
      </c>
      <c r="C25" s="109">
        <v>0</v>
      </c>
      <c r="D25" s="178">
        <v>0</v>
      </c>
    </row>
    <row r="26" spans="1:4" ht="13.5">
      <c r="A26" s="151" t="s">
        <v>624</v>
      </c>
      <c r="B26" s="110" t="s">
        <v>655</v>
      </c>
      <c r="C26" s="109">
        <v>0</v>
      </c>
      <c r="D26" s="178">
        <v>0</v>
      </c>
    </row>
    <row r="27" spans="1:4" ht="13.5">
      <c r="A27" s="86"/>
      <c r="B27" s="86" t="s">
        <v>170</v>
      </c>
      <c r="C27" s="145">
        <v>183873</v>
      </c>
      <c r="D27" s="177">
        <v>164744.89733999997</v>
      </c>
    </row>
    <row r="28" ht="13.5">
      <c r="C28" s="198" t="s">
        <v>617</v>
      </c>
    </row>
    <row r="29" spans="1:4" ht="13.5">
      <c r="A29" s="229" t="s">
        <v>874</v>
      </c>
      <c r="B29" s="229"/>
      <c r="C29" s="229"/>
      <c r="D29" s="229"/>
    </row>
  </sheetData>
  <sheetProtection/>
  <mergeCells count="1">
    <mergeCell ref="A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11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5.875" style="1" customWidth="1"/>
    <col min="2" max="2" width="38.25390625" style="1" customWidth="1"/>
    <col min="3" max="4" width="12.625" style="1" customWidth="1"/>
    <col min="5" max="16384" width="9.00390625" style="1" customWidth="1"/>
  </cols>
  <sheetData>
    <row r="2" s="11" customFormat="1" ht="13.5">
      <c r="A2" s="11" t="s">
        <v>740</v>
      </c>
    </row>
    <row r="3" s="11" customFormat="1" ht="13.5"/>
    <row r="4" spans="1:4" s="11" customFormat="1" ht="29.25" customHeight="1">
      <c r="A4" s="228" t="s">
        <v>762</v>
      </c>
      <c r="B4" s="228"/>
      <c r="C4" s="228"/>
      <c r="D4" s="228"/>
    </row>
    <row r="5" s="11" customFormat="1" ht="13.5"/>
    <row r="6" spans="1:4" s="12" customFormat="1" ht="13.5">
      <c r="A6" s="9" t="s">
        <v>399</v>
      </c>
      <c r="B6" s="9" t="s">
        <v>400</v>
      </c>
      <c r="C6" s="49" t="s">
        <v>797</v>
      </c>
      <c r="D6" s="49" t="s">
        <v>657</v>
      </c>
    </row>
    <row r="7" spans="1:4" s="5" customFormat="1" ht="13.5">
      <c r="A7" s="9">
        <v>1</v>
      </c>
      <c r="B7" s="9">
        <v>2</v>
      </c>
      <c r="C7" s="9">
        <v>3</v>
      </c>
      <c r="D7" s="9">
        <v>4</v>
      </c>
    </row>
    <row r="8" spans="1:4" ht="13.5">
      <c r="A8" s="8">
        <v>1</v>
      </c>
      <c r="B8" s="8" t="s">
        <v>376</v>
      </c>
      <c r="C8" s="86">
        <v>1021</v>
      </c>
      <c r="D8" s="86">
        <v>603</v>
      </c>
    </row>
    <row r="9" spans="1:4" ht="13.5">
      <c r="A9" s="8">
        <v>2</v>
      </c>
      <c r="B9" s="8" t="s">
        <v>377</v>
      </c>
      <c r="C9" s="86">
        <v>54876</v>
      </c>
      <c r="D9" s="86">
        <v>32169</v>
      </c>
    </row>
    <row r="10" spans="1:4" ht="13.5">
      <c r="A10" s="8">
        <v>3</v>
      </c>
      <c r="B10" s="8" t="s">
        <v>378</v>
      </c>
      <c r="C10" s="45" t="s">
        <v>621</v>
      </c>
      <c r="D10" s="45" t="s">
        <v>621</v>
      </c>
    </row>
    <row r="11" spans="1:4" ht="13.5">
      <c r="A11" s="8">
        <v>4</v>
      </c>
      <c r="B11" s="8" t="s">
        <v>292</v>
      </c>
      <c r="C11" s="86">
        <v>55897</v>
      </c>
      <c r="D11" s="86">
        <v>32772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E12"/>
  <sheetViews>
    <sheetView zoomScalePageLayoutView="0" workbookViewId="0" topLeftCell="A1">
      <selection activeCell="D6" sqref="D6:D7"/>
    </sheetView>
  </sheetViews>
  <sheetFormatPr defaultColWidth="9.00390625" defaultRowHeight="13.5"/>
  <cols>
    <col min="1" max="1" width="5.875" style="1" customWidth="1"/>
    <col min="2" max="2" width="37.625" style="1" customWidth="1"/>
    <col min="3" max="3" width="12.625" style="1" customWidth="1"/>
    <col min="4" max="4" width="12.625" style="16" customWidth="1"/>
    <col min="5" max="5" width="12.00390625" style="16" customWidth="1"/>
    <col min="6" max="16384" width="9.00390625" style="1" customWidth="1"/>
  </cols>
  <sheetData>
    <row r="2" spans="1:5" s="11" customFormat="1" ht="13.5">
      <c r="A2" s="11" t="s">
        <v>741</v>
      </c>
      <c r="D2" s="39"/>
      <c r="E2" s="39"/>
    </row>
    <row r="3" spans="4:5" s="11" customFormat="1" ht="13.5">
      <c r="D3" s="39"/>
      <c r="E3" s="39"/>
    </row>
    <row r="4" spans="1:5" s="12" customFormat="1" ht="13.5">
      <c r="A4" s="9" t="s">
        <v>399</v>
      </c>
      <c r="B4" s="9" t="s">
        <v>400</v>
      </c>
      <c r="C4" s="9" t="s">
        <v>209</v>
      </c>
      <c r="D4" s="9" t="s">
        <v>797</v>
      </c>
      <c r="E4" s="9" t="s">
        <v>657</v>
      </c>
    </row>
    <row r="5" spans="1:5" s="5" customFormat="1" ht="13.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3" customHeight="1">
      <c r="A6" s="53">
        <v>1</v>
      </c>
      <c r="B6" s="8" t="s">
        <v>171</v>
      </c>
      <c r="C6" s="8"/>
      <c r="D6" s="145">
        <v>103743</v>
      </c>
      <c r="E6" s="147">
        <v>0</v>
      </c>
    </row>
    <row r="7" spans="1:5" ht="20.25" customHeight="1">
      <c r="A7" s="53">
        <v>2</v>
      </c>
      <c r="B7" s="8" t="s">
        <v>172</v>
      </c>
      <c r="C7" s="8"/>
      <c r="D7" s="145">
        <v>12935</v>
      </c>
      <c r="E7" s="145">
        <v>159</v>
      </c>
    </row>
    <row r="8" spans="1:5" ht="19.5" customHeight="1">
      <c r="A8" s="53">
        <v>3</v>
      </c>
      <c r="B8" s="8" t="s">
        <v>581</v>
      </c>
      <c r="C8" s="8"/>
      <c r="D8" s="147">
        <v>0</v>
      </c>
      <c r="E8" s="147">
        <v>0</v>
      </c>
    </row>
    <row r="9" spans="1:5" ht="18" customHeight="1">
      <c r="A9" s="53">
        <v>4</v>
      </c>
      <c r="B9" s="8" t="s">
        <v>582</v>
      </c>
      <c r="C9" s="8"/>
      <c r="D9" s="147">
        <v>0</v>
      </c>
      <c r="E9" s="147">
        <v>0</v>
      </c>
    </row>
    <row r="10" spans="1:5" ht="13.5">
      <c r="A10" s="53">
        <v>5</v>
      </c>
      <c r="B10" s="8" t="s">
        <v>583</v>
      </c>
      <c r="C10" s="8"/>
      <c r="D10" s="145">
        <v>18000</v>
      </c>
      <c r="E10" s="145">
        <v>10</v>
      </c>
    </row>
    <row r="11" spans="1:5" ht="27">
      <c r="A11" s="53">
        <v>6</v>
      </c>
      <c r="B11" s="8" t="s">
        <v>584</v>
      </c>
      <c r="C11" s="8"/>
      <c r="D11" s="147">
        <v>0</v>
      </c>
      <c r="E11" s="146">
        <v>-1</v>
      </c>
    </row>
    <row r="12" spans="1:5" ht="27">
      <c r="A12" s="53">
        <v>7</v>
      </c>
      <c r="B12" s="8" t="s">
        <v>585</v>
      </c>
      <c r="C12" s="8"/>
      <c r="D12" s="145">
        <v>134678</v>
      </c>
      <c r="E12" s="145">
        <f>E7+E10+E11</f>
        <v>168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G17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2.75390625" style="1" customWidth="1"/>
    <col min="6" max="6" width="15.00390625" style="1" bestFit="1" customWidth="1"/>
    <col min="7" max="7" width="12.75390625" style="1" customWidth="1"/>
    <col min="8" max="16384" width="9.00390625" style="1" customWidth="1"/>
  </cols>
  <sheetData>
    <row r="5" s="11" customFormat="1" ht="13.5">
      <c r="A5" s="11" t="s">
        <v>761</v>
      </c>
    </row>
    <row r="6" s="11" customFormat="1" ht="13.5"/>
    <row r="7" spans="1:7" s="12" customFormat="1" ht="13.5">
      <c r="A7" s="226" t="s">
        <v>399</v>
      </c>
      <c r="B7" s="226" t="s">
        <v>400</v>
      </c>
      <c r="C7" s="226" t="s">
        <v>209</v>
      </c>
      <c r="D7" s="222" t="s">
        <v>797</v>
      </c>
      <c r="E7" s="224"/>
      <c r="F7" s="227" t="s">
        <v>657</v>
      </c>
      <c r="G7" s="227"/>
    </row>
    <row r="8" spans="1:7" s="12" customFormat="1" ht="40.5">
      <c r="A8" s="226"/>
      <c r="B8" s="226"/>
      <c r="C8" s="226"/>
      <c r="D8" s="9" t="s">
        <v>586</v>
      </c>
      <c r="E8" s="9" t="s">
        <v>587</v>
      </c>
      <c r="F8" s="9" t="s">
        <v>586</v>
      </c>
      <c r="G8" s="9" t="s">
        <v>587</v>
      </c>
    </row>
    <row r="9" spans="1:7" s="5" customFormat="1" ht="13.5">
      <c r="A9" s="9">
        <v>1</v>
      </c>
      <c r="B9" s="9">
        <v>2</v>
      </c>
      <c r="C9" s="22">
        <v>3</v>
      </c>
      <c r="D9" s="9">
        <v>4</v>
      </c>
      <c r="E9" s="9">
        <v>5</v>
      </c>
      <c r="F9" s="9">
        <v>6</v>
      </c>
      <c r="G9" s="9">
        <v>7</v>
      </c>
    </row>
    <row r="10" spans="1:7" ht="13.5">
      <c r="A10" s="53">
        <v>1</v>
      </c>
      <c r="B10" s="8" t="s">
        <v>403</v>
      </c>
      <c r="C10" s="141"/>
      <c r="D10" s="19" t="s">
        <v>621</v>
      </c>
      <c r="E10" s="19" t="s">
        <v>621</v>
      </c>
      <c r="F10" s="19" t="s">
        <v>621</v>
      </c>
      <c r="G10" s="19" t="s">
        <v>621</v>
      </c>
    </row>
    <row r="11" spans="1:7" ht="13.5">
      <c r="A11" s="53">
        <v>2</v>
      </c>
      <c r="B11" s="8" t="s">
        <v>406</v>
      </c>
      <c r="C11" s="141"/>
      <c r="D11" s="19" t="s">
        <v>621</v>
      </c>
      <c r="E11" s="19" t="s">
        <v>621</v>
      </c>
      <c r="F11" s="19" t="s">
        <v>621</v>
      </c>
      <c r="G11" s="19" t="s">
        <v>621</v>
      </c>
    </row>
    <row r="12" spans="1:7" ht="27">
      <c r="A12" s="53">
        <v>3</v>
      </c>
      <c r="B12" s="8" t="s">
        <v>407</v>
      </c>
      <c r="C12" s="141"/>
      <c r="D12" s="19" t="s">
        <v>621</v>
      </c>
      <c r="E12" s="19" t="s">
        <v>621</v>
      </c>
      <c r="F12" s="19" t="s">
        <v>621</v>
      </c>
      <c r="G12" s="19" t="s">
        <v>621</v>
      </c>
    </row>
    <row r="13" spans="1:7" ht="13.5">
      <c r="A13" s="53">
        <v>4</v>
      </c>
      <c r="B13" s="8" t="s">
        <v>408</v>
      </c>
      <c r="C13" s="141"/>
      <c r="D13" s="19" t="s">
        <v>621</v>
      </c>
      <c r="E13" s="19" t="s">
        <v>621</v>
      </c>
      <c r="F13" s="19" t="s">
        <v>621</v>
      </c>
      <c r="G13" s="19" t="s">
        <v>621</v>
      </c>
    </row>
    <row r="14" spans="1:7" ht="13.5">
      <c r="A14" s="53">
        <v>5</v>
      </c>
      <c r="B14" s="8" t="s">
        <v>29</v>
      </c>
      <c r="C14" s="141"/>
      <c r="D14" s="19" t="s">
        <v>621</v>
      </c>
      <c r="E14" s="19" t="s">
        <v>621</v>
      </c>
      <c r="F14" s="19" t="s">
        <v>621</v>
      </c>
      <c r="G14" s="19" t="s">
        <v>621</v>
      </c>
    </row>
    <row r="15" spans="1:7" ht="40.5">
      <c r="A15" s="53">
        <v>6</v>
      </c>
      <c r="B15" s="8" t="s">
        <v>865</v>
      </c>
      <c r="C15" s="141"/>
      <c r="D15" s="147">
        <v>339218</v>
      </c>
      <c r="E15" s="147">
        <v>303684</v>
      </c>
      <c r="F15" s="147">
        <v>450151</v>
      </c>
      <c r="G15" s="147">
        <v>354337</v>
      </c>
    </row>
    <row r="16" spans="1:7" ht="13.5">
      <c r="A16" s="53">
        <v>7</v>
      </c>
      <c r="B16" s="8" t="s">
        <v>292</v>
      </c>
      <c r="C16" s="141"/>
      <c r="D16" s="147">
        <v>339218</v>
      </c>
      <c r="E16" s="147">
        <v>303684</v>
      </c>
      <c r="F16" s="147">
        <v>450151</v>
      </c>
      <c r="G16" s="147">
        <v>354337</v>
      </c>
    </row>
    <row r="17" spans="1:7" ht="13.5">
      <c r="A17" s="11"/>
      <c r="B17" s="11"/>
      <c r="C17" s="11"/>
      <c r="D17" s="11"/>
      <c r="E17" s="11"/>
      <c r="F17" s="11"/>
      <c r="G17" s="11"/>
    </row>
  </sheetData>
  <sheetProtection/>
  <mergeCells count="5">
    <mergeCell ref="F7:G7"/>
    <mergeCell ref="C7:C8"/>
    <mergeCell ref="B7:B8"/>
    <mergeCell ref="A7:A8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G17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2.25390625" style="1" customWidth="1"/>
    <col min="4" max="4" width="12.50390625" style="1" customWidth="1"/>
    <col min="5" max="6" width="13.125" style="1" customWidth="1"/>
    <col min="7" max="16384" width="9.00390625" style="1" customWidth="1"/>
  </cols>
  <sheetData>
    <row r="5" ht="13.5">
      <c r="A5" s="11" t="s">
        <v>763</v>
      </c>
    </row>
    <row r="7" spans="1:5" ht="42" customHeight="1">
      <c r="A7" s="235" t="s">
        <v>764</v>
      </c>
      <c r="B7" s="235"/>
      <c r="C7" s="235"/>
      <c r="D7" s="235"/>
      <c r="E7" s="235"/>
    </row>
    <row r="9" spans="1:6" ht="13.5">
      <c r="A9" s="226" t="s">
        <v>399</v>
      </c>
      <c r="B9" s="226" t="s">
        <v>400</v>
      </c>
      <c r="C9" s="222" t="s">
        <v>797</v>
      </c>
      <c r="D9" s="224"/>
      <c r="E9" s="227" t="s">
        <v>657</v>
      </c>
      <c r="F9" s="227"/>
    </row>
    <row r="10" spans="1:6" ht="27">
      <c r="A10" s="226"/>
      <c r="B10" s="226"/>
      <c r="C10" s="15" t="s">
        <v>46</v>
      </c>
      <c r="D10" s="15" t="s">
        <v>31</v>
      </c>
      <c r="E10" s="15" t="s">
        <v>46</v>
      </c>
      <c r="F10" s="15" t="s">
        <v>31</v>
      </c>
    </row>
    <row r="11" spans="1:6" s="16" customFormat="1" ht="13.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3.5">
      <c r="A12" s="15">
        <v>1</v>
      </c>
      <c r="B12" s="15" t="s">
        <v>405</v>
      </c>
      <c r="C12" s="82">
        <v>1050675</v>
      </c>
      <c r="D12" s="82">
        <v>1050675</v>
      </c>
      <c r="E12" s="82">
        <v>548469</v>
      </c>
      <c r="F12" s="82">
        <v>548469</v>
      </c>
    </row>
    <row r="13" spans="1:6" ht="13.5">
      <c r="A13" s="48">
        <v>2</v>
      </c>
      <c r="B13" s="48" t="s">
        <v>30</v>
      </c>
      <c r="C13" s="82">
        <v>675770</v>
      </c>
      <c r="D13" s="82">
        <v>675770</v>
      </c>
      <c r="E13" s="82">
        <v>277461</v>
      </c>
      <c r="F13" s="82">
        <v>277461</v>
      </c>
    </row>
    <row r="15" spans="2:7" ht="13.5">
      <c r="B15" s="179" t="s">
        <v>760</v>
      </c>
      <c r="C15" s="179"/>
      <c r="D15" s="179"/>
      <c r="E15" s="179"/>
      <c r="F15" s="179"/>
      <c r="G15" s="153"/>
    </row>
    <row r="16" spans="2:7" ht="13.5">
      <c r="B16" s="179" t="s">
        <v>758</v>
      </c>
      <c r="C16" s="179"/>
      <c r="D16" s="179"/>
      <c r="E16" s="179"/>
      <c r="F16" s="179"/>
      <c r="G16" s="153"/>
    </row>
    <row r="17" spans="2:7" ht="13.5">
      <c r="B17" s="179" t="s">
        <v>759</v>
      </c>
      <c r="C17" s="179"/>
      <c r="D17" s="179"/>
      <c r="E17" s="179"/>
      <c r="F17" s="179"/>
      <c r="G17" s="153"/>
    </row>
  </sheetData>
  <sheetProtection/>
  <mergeCells count="5">
    <mergeCell ref="A7:E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28"/>
  <sheetViews>
    <sheetView zoomScalePageLayoutView="0" workbookViewId="0" topLeftCell="A3">
      <selection activeCell="K18" sqref="K18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125" style="1" customWidth="1"/>
    <col min="6" max="6" width="15.875" style="16" customWidth="1"/>
    <col min="7" max="7" width="11.875" style="1" customWidth="1"/>
    <col min="8" max="8" width="14.00390625" style="1" customWidth="1"/>
    <col min="9" max="16384" width="9.00390625" style="1" customWidth="1"/>
  </cols>
  <sheetData>
    <row r="5" spans="1:6" s="11" customFormat="1" ht="13.5">
      <c r="A5" s="11" t="s">
        <v>765</v>
      </c>
      <c r="F5" s="39"/>
    </row>
    <row r="6" s="11" customFormat="1" ht="13.5">
      <c r="F6" s="39"/>
    </row>
    <row r="7" spans="1:6" s="11" customFormat="1" ht="13.5">
      <c r="A7" s="11" t="s">
        <v>849</v>
      </c>
      <c r="F7" s="39"/>
    </row>
    <row r="8" s="11" customFormat="1" ht="13.5">
      <c r="F8" s="39"/>
    </row>
    <row r="9" spans="1:8" s="12" customFormat="1" ht="54">
      <c r="A9" s="9" t="s">
        <v>399</v>
      </c>
      <c r="B9" s="9" t="s">
        <v>400</v>
      </c>
      <c r="C9" s="9" t="s">
        <v>590</v>
      </c>
      <c r="D9" s="9" t="s">
        <v>591</v>
      </c>
      <c r="E9" s="9" t="s">
        <v>592</v>
      </c>
      <c r="F9" s="9" t="s">
        <v>593</v>
      </c>
      <c r="G9" s="9" t="s">
        <v>372</v>
      </c>
      <c r="H9" s="9" t="s">
        <v>594</v>
      </c>
    </row>
    <row r="10" spans="1:8" s="5" customFormat="1" ht="13.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13.5">
      <c r="A11" s="53">
        <v>1</v>
      </c>
      <c r="B11" s="8" t="s">
        <v>403</v>
      </c>
      <c r="C11" s="144" t="s">
        <v>621</v>
      </c>
      <c r="D11" s="144" t="s">
        <v>621</v>
      </c>
      <c r="E11" s="144" t="s">
        <v>621</v>
      </c>
      <c r="F11" s="144" t="s">
        <v>621</v>
      </c>
      <c r="G11" s="144" t="s">
        <v>621</v>
      </c>
      <c r="H11" s="144" t="s">
        <v>621</v>
      </c>
    </row>
    <row r="12" spans="1:8" ht="54">
      <c r="A12" s="53">
        <v>2</v>
      </c>
      <c r="B12" s="8" t="s">
        <v>27</v>
      </c>
      <c r="C12" s="144" t="s">
        <v>621</v>
      </c>
      <c r="D12" s="144" t="s">
        <v>621</v>
      </c>
      <c r="E12" s="144" t="s">
        <v>621</v>
      </c>
      <c r="F12" s="144" t="s">
        <v>621</v>
      </c>
      <c r="G12" s="144" t="s">
        <v>621</v>
      </c>
      <c r="H12" s="144" t="s">
        <v>621</v>
      </c>
    </row>
    <row r="13" spans="1:8" ht="13.5">
      <c r="A13" s="53">
        <v>3</v>
      </c>
      <c r="B13" s="8" t="s">
        <v>404</v>
      </c>
      <c r="C13" s="144" t="s">
        <v>621</v>
      </c>
      <c r="D13" s="144" t="s">
        <v>621</v>
      </c>
      <c r="E13" s="144" t="s">
        <v>621</v>
      </c>
      <c r="F13" s="144" t="s">
        <v>621</v>
      </c>
      <c r="G13" s="144" t="s">
        <v>621</v>
      </c>
      <c r="H13" s="144" t="s">
        <v>621</v>
      </c>
    </row>
    <row r="14" spans="1:8" ht="13.5">
      <c r="A14" s="53">
        <v>4</v>
      </c>
      <c r="B14" s="8" t="s">
        <v>405</v>
      </c>
      <c r="C14" s="144" t="s">
        <v>621</v>
      </c>
      <c r="D14" s="144" t="s">
        <v>621</v>
      </c>
      <c r="E14" s="144" t="s">
        <v>621</v>
      </c>
      <c r="F14" s="214">
        <v>58.63797</v>
      </c>
      <c r="G14" s="144" t="s">
        <v>621</v>
      </c>
      <c r="H14" s="144" t="s">
        <v>621</v>
      </c>
    </row>
    <row r="15" spans="1:8" ht="13.5">
      <c r="A15" s="53">
        <v>5</v>
      </c>
      <c r="B15" s="8" t="s">
        <v>588</v>
      </c>
      <c r="C15" s="144" t="s">
        <v>621</v>
      </c>
      <c r="D15" s="144" t="s">
        <v>621</v>
      </c>
      <c r="E15" s="144" t="s">
        <v>621</v>
      </c>
      <c r="F15" s="214">
        <v>1.46947</v>
      </c>
      <c r="G15" s="144" t="s">
        <v>621</v>
      </c>
      <c r="H15" s="144" t="s">
        <v>621</v>
      </c>
    </row>
    <row r="16" spans="1:8" ht="13.5">
      <c r="A16" s="53">
        <v>6</v>
      </c>
      <c r="B16" s="8" t="s">
        <v>406</v>
      </c>
      <c r="C16" s="144" t="s">
        <v>621</v>
      </c>
      <c r="D16" s="144" t="s">
        <v>621</v>
      </c>
      <c r="E16" s="144" t="s">
        <v>621</v>
      </c>
      <c r="F16" s="144" t="s">
        <v>621</v>
      </c>
      <c r="G16" s="144" t="s">
        <v>621</v>
      </c>
      <c r="H16" s="144" t="s">
        <v>621</v>
      </c>
    </row>
    <row r="17" spans="1:8" ht="27">
      <c r="A17" s="53">
        <v>7</v>
      </c>
      <c r="B17" s="8" t="s">
        <v>407</v>
      </c>
      <c r="C17" s="144" t="s">
        <v>621</v>
      </c>
      <c r="D17" s="144" t="s">
        <v>621</v>
      </c>
      <c r="E17" s="144" t="s">
        <v>621</v>
      </c>
      <c r="F17" s="144" t="s">
        <v>621</v>
      </c>
      <c r="G17" s="144" t="s">
        <v>621</v>
      </c>
      <c r="H17" s="144" t="s">
        <v>621</v>
      </c>
    </row>
    <row r="18" spans="1:8" ht="13.5">
      <c r="A18" s="53">
        <v>8</v>
      </c>
      <c r="B18" s="8" t="s">
        <v>28</v>
      </c>
      <c r="C18" s="144" t="s">
        <v>621</v>
      </c>
      <c r="D18" s="144" t="s">
        <v>621</v>
      </c>
      <c r="E18" s="144" t="s">
        <v>621</v>
      </c>
      <c r="F18" s="144" t="s">
        <v>621</v>
      </c>
      <c r="G18" s="144" t="s">
        <v>621</v>
      </c>
      <c r="H18" s="144" t="s">
        <v>621</v>
      </c>
    </row>
    <row r="19" spans="1:8" ht="13.5">
      <c r="A19" s="53">
        <v>9</v>
      </c>
      <c r="B19" s="8" t="s">
        <v>412</v>
      </c>
      <c r="C19" s="144" t="s">
        <v>621</v>
      </c>
      <c r="D19" s="144" t="s">
        <v>621</v>
      </c>
      <c r="E19" s="144" t="s">
        <v>621</v>
      </c>
      <c r="F19" s="144" t="s">
        <v>621</v>
      </c>
      <c r="G19" s="144" t="s">
        <v>621</v>
      </c>
      <c r="H19" s="144" t="s">
        <v>621</v>
      </c>
    </row>
    <row r="20" spans="1:8" ht="27">
      <c r="A20" s="53">
        <v>10</v>
      </c>
      <c r="B20" s="8" t="s">
        <v>413</v>
      </c>
      <c r="C20" s="144" t="s">
        <v>621</v>
      </c>
      <c r="D20" s="144" t="s">
        <v>621</v>
      </c>
      <c r="E20" s="144" t="s">
        <v>621</v>
      </c>
      <c r="F20" s="144" t="s">
        <v>621</v>
      </c>
      <c r="G20" s="144" t="s">
        <v>621</v>
      </c>
      <c r="H20" s="144" t="s">
        <v>621</v>
      </c>
    </row>
    <row r="21" spans="1:8" ht="13.5">
      <c r="A21" s="53">
        <v>11</v>
      </c>
      <c r="B21" s="8" t="s">
        <v>416</v>
      </c>
      <c r="C21" s="144" t="s">
        <v>621</v>
      </c>
      <c r="D21" s="144" t="s">
        <v>621</v>
      </c>
      <c r="E21" s="144" t="s">
        <v>621</v>
      </c>
      <c r="F21" s="144" t="s">
        <v>621</v>
      </c>
      <c r="G21" s="144" t="s">
        <v>621</v>
      </c>
      <c r="H21" s="144" t="s">
        <v>621</v>
      </c>
    </row>
    <row r="22" spans="1:8" ht="21.75" customHeight="1">
      <c r="A22" s="53">
        <v>12</v>
      </c>
      <c r="B22" s="8" t="s">
        <v>30</v>
      </c>
      <c r="C22" s="144" t="s">
        <v>621</v>
      </c>
      <c r="D22" s="144" t="s">
        <v>621</v>
      </c>
      <c r="E22" s="144" t="s">
        <v>621</v>
      </c>
      <c r="F22" s="19">
        <v>460</v>
      </c>
      <c r="G22" s="144" t="s">
        <v>621</v>
      </c>
      <c r="H22" s="144" t="s">
        <v>621</v>
      </c>
    </row>
    <row r="23" spans="1:8" ht="13.5">
      <c r="A23" s="53">
        <v>13</v>
      </c>
      <c r="B23" s="8" t="s">
        <v>417</v>
      </c>
      <c r="C23" s="144" t="s">
        <v>621</v>
      </c>
      <c r="D23" s="144" t="s">
        <v>621</v>
      </c>
      <c r="E23" s="144" t="s">
        <v>621</v>
      </c>
      <c r="F23" s="19"/>
      <c r="G23" s="144" t="s">
        <v>621</v>
      </c>
      <c r="H23" s="144" t="s">
        <v>621</v>
      </c>
    </row>
    <row r="24" spans="1:8" ht="13.5">
      <c r="A24" s="53">
        <v>14</v>
      </c>
      <c r="B24" s="8" t="s">
        <v>418</v>
      </c>
      <c r="C24" s="144" t="s">
        <v>621</v>
      </c>
      <c r="D24" s="144" t="s">
        <v>621</v>
      </c>
      <c r="E24" s="144" t="s">
        <v>621</v>
      </c>
      <c r="F24" s="19"/>
      <c r="G24" s="144" t="s">
        <v>621</v>
      </c>
      <c r="H24" s="144" t="s">
        <v>621</v>
      </c>
    </row>
    <row r="25" spans="1:8" ht="13.5">
      <c r="A25" s="53">
        <v>15</v>
      </c>
      <c r="B25" s="8" t="s">
        <v>419</v>
      </c>
      <c r="C25" s="144" t="s">
        <v>621</v>
      </c>
      <c r="D25" s="144" t="s">
        <v>621</v>
      </c>
      <c r="E25" s="144" t="s">
        <v>621</v>
      </c>
      <c r="F25" s="19"/>
      <c r="G25" s="144" t="s">
        <v>621</v>
      </c>
      <c r="H25" s="144" t="s">
        <v>621</v>
      </c>
    </row>
    <row r="26" spans="1:8" ht="13.5">
      <c r="A26" s="53">
        <v>16</v>
      </c>
      <c r="B26" s="8" t="s">
        <v>421</v>
      </c>
      <c r="C26" s="144" t="s">
        <v>621</v>
      </c>
      <c r="D26" s="144" t="s">
        <v>621</v>
      </c>
      <c r="E26" s="144" t="s">
        <v>621</v>
      </c>
      <c r="F26" s="19"/>
      <c r="G26" s="144" t="s">
        <v>621</v>
      </c>
      <c r="H26" s="144" t="s">
        <v>621</v>
      </c>
    </row>
    <row r="27" spans="1:8" ht="13.5">
      <c r="A27" s="53">
        <v>17</v>
      </c>
      <c r="B27" s="8" t="s">
        <v>422</v>
      </c>
      <c r="C27" s="144" t="s">
        <v>621</v>
      </c>
      <c r="D27" s="144" t="s">
        <v>621</v>
      </c>
      <c r="E27" s="144" t="s">
        <v>621</v>
      </c>
      <c r="F27" s="19"/>
      <c r="G27" s="144" t="s">
        <v>621</v>
      </c>
      <c r="H27" s="144" t="s">
        <v>621</v>
      </c>
    </row>
    <row r="28" spans="1:8" ht="40.5">
      <c r="A28" s="53">
        <v>18</v>
      </c>
      <c r="B28" s="8" t="s">
        <v>589</v>
      </c>
      <c r="C28" s="144" t="s">
        <v>621</v>
      </c>
      <c r="D28" s="144" t="s">
        <v>621</v>
      </c>
      <c r="E28" s="144" t="s">
        <v>621</v>
      </c>
      <c r="F28" s="19"/>
      <c r="G28" s="144" t="s">
        <v>621</v>
      </c>
      <c r="H28" s="144" t="s">
        <v>621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24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5.875" style="2" customWidth="1"/>
    <col min="2" max="2" width="30.875" style="1" customWidth="1"/>
    <col min="3" max="3" width="9.625" style="1" customWidth="1"/>
    <col min="4" max="4" width="12.125" style="1" customWidth="1"/>
    <col min="5" max="5" width="11.125" style="1" customWidth="1"/>
    <col min="6" max="6" width="8.625" style="1" customWidth="1"/>
    <col min="7" max="16384" width="9.00390625" style="1" customWidth="1"/>
  </cols>
  <sheetData>
    <row r="2" s="11" customFormat="1" ht="13.5">
      <c r="A2" s="21" t="s">
        <v>803</v>
      </c>
    </row>
    <row r="4" spans="1:6" ht="54">
      <c r="A4" s="18" t="s">
        <v>399</v>
      </c>
      <c r="B4" s="9" t="s">
        <v>400</v>
      </c>
      <c r="C4" s="9" t="s">
        <v>519</v>
      </c>
      <c r="D4" s="9" t="s">
        <v>520</v>
      </c>
      <c r="E4" s="9" t="s">
        <v>521</v>
      </c>
      <c r="F4" s="9" t="s">
        <v>292</v>
      </c>
    </row>
    <row r="5" spans="1:6" ht="13.5">
      <c r="A5" s="1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3.5">
      <c r="A6" s="10">
        <v>1</v>
      </c>
      <c r="B6" s="10" t="s">
        <v>681</v>
      </c>
      <c r="C6" s="89">
        <v>0</v>
      </c>
      <c r="D6" s="89">
        <v>0</v>
      </c>
      <c r="E6" s="184">
        <v>31936</v>
      </c>
      <c r="F6" s="184">
        <v>31936</v>
      </c>
    </row>
    <row r="7" spans="1:6" ht="13.5">
      <c r="A7" s="10" t="s">
        <v>203</v>
      </c>
      <c r="B7" s="10" t="s">
        <v>522</v>
      </c>
      <c r="C7" s="89">
        <v>0</v>
      </c>
      <c r="D7" s="89">
        <v>0</v>
      </c>
      <c r="E7" s="184">
        <v>31936</v>
      </c>
      <c r="F7" s="184">
        <v>31936</v>
      </c>
    </row>
    <row r="8" spans="1:6" ht="13.5">
      <c r="A8" s="10" t="s">
        <v>204</v>
      </c>
      <c r="B8" s="10" t="s">
        <v>523</v>
      </c>
      <c r="C8" s="89">
        <v>0</v>
      </c>
      <c r="D8" s="89">
        <v>0</v>
      </c>
      <c r="E8" s="89">
        <v>0</v>
      </c>
      <c r="F8" s="89">
        <v>0</v>
      </c>
    </row>
    <row r="9" spans="1:6" ht="13.5">
      <c r="A9" s="10" t="s">
        <v>304</v>
      </c>
      <c r="B9" s="10" t="s">
        <v>524</v>
      </c>
      <c r="C9" s="89">
        <v>0</v>
      </c>
      <c r="D9" s="89">
        <v>0</v>
      </c>
      <c r="E9" s="89">
        <v>0</v>
      </c>
      <c r="F9" s="89">
        <v>0</v>
      </c>
    </row>
    <row r="10" spans="1:6" ht="13.5">
      <c r="A10" s="10" t="s">
        <v>305</v>
      </c>
      <c r="B10" s="10" t="s">
        <v>525</v>
      </c>
      <c r="C10" s="89">
        <v>0</v>
      </c>
      <c r="D10" s="89">
        <v>0</v>
      </c>
      <c r="E10" s="89">
        <v>0</v>
      </c>
      <c r="F10" s="89">
        <v>0</v>
      </c>
    </row>
    <row r="11" spans="1:6" ht="13.5">
      <c r="A11" s="10" t="s">
        <v>306</v>
      </c>
      <c r="B11" s="10" t="s">
        <v>526</v>
      </c>
      <c r="C11" s="89">
        <v>0</v>
      </c>
      <c r="D11" s="89">
        <v>0</v>
      </c>
      <c r="E11" s="89">
        <v>0</v>
      </c>
      <c r="F11" s="89">
        <v>0</v>
      </c>
    </row>
    <row r="12" spans="1:6" ht="40.5">
      <c r="A12" s="10">
        <v>2</v>
      </c>
      <c r="B12" s="10" t="s">
        <v>680</v>
      </c>
      <c r="C12" s="89">
        <v>0</v>
      </c>
      <c r="D12" s="89">
        <v>0</v>
      </c>
      <c r="E12" s="89">
        <v>0</v>
      </c>
      <c r="F12" s="89">
        <v>0</v>
      </c>
    </row>
    <row r="13" spans="1:6" ht="27">
      <c r="A13" s="10">
        <v>3</v>
      </c>
      <c r="B13" s="10" t="s">
        <v>527</v>
      </c>
      <c r="C13" s="89">
        <v>0</v>
      </c>
      <c r="D13" s="89">
        <v>0</v>
      </c>
      <c r="E13" s="184">
        <v>31936</v>
      </c>
      <c r="F13" s="184">
        <v>31936</v>
      </c>
    </row>
    <row r="14" spans="1:6" ht="27">
      <c r="A14" s="10">
        <v>4</v>
      </c>
      <c r="B14" s="10" t="s">
        <v>528</v>
      </c>
      <c r="C14" s="89">
        <v>0</v>
      </c>
      <c r="D14" s="89">
        <v>0</v>
      </c>
      <c r="E14" s="89">
        <v>0</v>
      </c>
      <c r="F14" s="89">
        <v>0</v>
      </c>
    </row>
    <row r="15" spans="1:6" ht="27">
      <c r="A15" s="10" t="s">
        <v>176</v>
      </c>
      <c r="B15" s="10" t="s">
        <v>307</v>
      </c>
      <c r="C15" s="89">
        <v>0</v>
      </c>
      <c r="D15" s="89">
        <v>0</v>
      </c>
      <c r="E15" s="89">
        <v>0</v>
      </c>
      <c r="F15" s="89">
        <v>0</v>
      </c>
    </row>
    <row r="16" spans="1:6" ht="27">
      <c r="A16" s="10" t="s">
        <v>177</v>
      </c>
      <c r="B16" s="10" t="s">
        <v>308</v>
      </c>
      <c r="C16" s="89">
        <v>0</v>
      </c>
      <c r="D16" s="89">
        <v>0</v>
      </c>
      <c r="E16" s="89">
        <v>0</v>
      </c>
      <c r="F16" s="89">
        <v>0</v>
      </c>
    </row>
    <row r="17" spans="1:6" ht="27">
      <c r="A17" s="10" t="s">
        <v>505</v>
      </c>
      <c r="B17" s="10" t="s">
        <v>309</v>
      </c>
      <c r="C17" s="89">
        <v>0</v>
      </c>
      <c r="D17" s="89">
        <v>0</v>
      </c>
      <c r="E17" s="89">
        <v>0</v>
      </c>
      <c r="F17" s="89">
        <v>0</v>
      </c>
    </row>
    <row r="18" spans="1:6" ht="27">
      <c r="A18" s="10" t="s">
        <v>506</v>
      </c>
      <c r="B18" s="10" t="s">
        <v>310</v>
      </c>
      <c r="C18" s="89">
        <v>0</v>
      </c>
      <c r="D18" s="89">
        <v>0</v>
      </c>
      <c r="E18" s="89">
        <v>0</v>
      </c>
      <c r="F18" s="89">
        <v>0</v>
      </c>
    </row>
    <row r="19" spans="1:6" ht="27">
      <c r="A19" s="10" t="s">
        <v>507</v>
      </c>
      <c r="B19" s="10" t="s">
        <v>311</v>
      </c>
      <c r="C19" s="89">
        <v>0</v>
      </c>
      <c r="D19" s="89">
        <v>0</v>
      </c>
      <c r="E19" s="89">
        <v>0</v>
      </c>
      <c r="F19" s="89">
        <v>0</v>
      </c>
    </row>
    <row r="20" spans="1:6" ht="13.5">
      <c r="A20" s="10">
        <v>5</v>
      </c>
      <c r="B20" s="10" t="s">
        <v>529</v>
      </c>
      <c r="C20" s="89">
        <v>0</v>
      </c>
      <c r="D20" s="89">
        <v>0</v>
      </c>
      <c r="E20" s="89">
        <v>0</v>
      </c>
      <c r="F20" s="89">
        <v>0</v>
      </c>
    </row>
    <row r="21" spans="1:6" ht="27">
      <c r="A21" s="10">
        <v>6</v>
      </c>
      <c r="B21" s="10" t="s">
        <v>515</v>
      </c>
      <c r="C21" s="89">
        <v>0</v>
      </c>
      <c r="D21" s="89">
        <v>0</v>
      </c>
      <c r="E21" s="184">
        <v>-319</v>
      </c>
      <c r="F21" s="184">
        <v>-319</v>
      </c>
    </row>
    <row r="22" spans="1:6" ht="27">
      <c r="A22" s="10">
        <v>7</v>
      </c>
      <c r="B22" s="10" t="s">
        <v>530</v>
      </c>
      <c r="C22" s="89">
        <v>0</v>
      </c>
      <c r="D22" s="89">
        <v>0</v>
      </c>
      <c r="E22" s="184">
        <v>31617</v>
      </c>
      <c r="F22" s="184">
        <v>31617</v>
      </c>
    </row>
    <row r="24" spans="2:6" ht="27" customHeight="1">
      <c r="B24" s="225" t="s">
        <v>804</v>
      </c>
      <c r="C24" s="225"/>
      <c r="D24" s="225"/>
      <c r="E24" s="225"/>
      <c r="F24" s="225"/>
    </row>
  </sheetData>
  <sheetProtection/>
  <mergeCells count="1">
    <mergeCell ref="B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27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75390625" style="1" customWidth="1"/>
    <col min="6" max="6" width="16.75390625" style="143" customWidth="1"/>
    <col min="7" max="7" width="13.625" style="1" customWidth="1"/>
    <col min="8" max="8" width="13.875" style="1" customWidth="1"/>
    <col min="9" max="16384" width="9.00390625" style="1" customWidth="1"/>
  </cols>
  <sheetData>
    <row r="5" spans="1:6" s="11" customFormat="1" ht="13.5">
      <c r="A5" s="11" t="s">
        <v>850</v>
      </c>
      <c r="F5" s="58"/>
    </row>
    <row r="6" s="11" customFormat="1" ht="13.5">
      <c r="F6" s="58"/>
    </row>
    <row r="7" spans="1:8" s="12" customFormat="1" ht="54">
      <c r="A7" s="9" t="s">
        <v>399</v>
      </c>
      <c r="B7" s="9" t="s">
        <v>400</v>
      </c>
      <c r="C7" s="9" t="s">
        <v>599</v>
      </c>
      <c r="D7" s="9" t="s">
        <v>591</v>
      </c>
      <c r="E7" s="9" t="s">
        <v>592</v>
      </c>
      <c r="F7" s="9" t="s">
        <v>593</v>
      </c>
      <c r="G7" s="9" t="s">
        <v>372</v>
      </c>
      <c r="H7" s="9" t="s">
        <v>594</v>
      </c>
    </row>
    <row r="8" spans="1:8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3.5">
      <c r="A9" s="19">
        <v>1</v>
      </c>
      <c r="B9" s="8" t="s">
        <v>185</v>
      </c>
      <c r="C9" s="83" t="s">
        <v>621</v>
      </c>
      <c r="D9" s="83" t="s">
        <v>621</v>
      </c>
      <c r="E9" s="83" t="s">
        <v>621</v>
      </c>
      <c r="F9" s="83">
        <v>6</v>
      </c>
      <c r="G9" s="83" t="s">
        <v>621</v>
      </c>
      <c r="H9" s="83" t="s">
        <v>621</v>
      </c>
    </row>
    <row r="10" spans="1:8" ht="13.5">
      <c r="A10" s="19">
        <v>2</v>
      </c>
      <c r="B10" s="8" t="s">
        <v>186</v>
      </c>
      <c r="C10" s="83" t="s">
        <v>621</v>
      </c>
      <c r="D10" s="83" t="s">
        <v>621</v>
      </c>
      <c r="E10" s="83" t="s">
        <v>621</v>
      </c>
      <c r="F10" s="83">
        <v>25</v>
      </c>
      <c r="G10" s="83" t="s">
        <v>621</v>
      </c>
      <c r="H10" s="83" t="s">
        <v>621</v>
      </c>
    </row>
    <row r="11" spans="1:8" ht="13.5">
      <c r="A11" s="19">
        <v>3</v>
      </c>
      <c r="B11" s="8" t="s">
        <v>194</v>
      </c>
      <c r="C11" s="83" t="s">
        <v>621</v>
      </c>
      <c r="D11" s="83" t="s">
        <v>621</v>
      </c>
      <c r="E11" s="83" t="s">
        <v>621</v>
      </c>
      <c r="F11" s="83" t="s">
        <v>621</v>
      </c>
      <c r="G11" s="83" t="s">
        <v>621</v>
      </c>
      <c r="H11" s="83" t="s">
        <v>621</v>
      </c>
    </row>
    <row r="12" spans="1:8" ht="13.5">
      <c r="A12" s="19">
        <v>4</v>
      </c>
      <c r="B12" s="8" t="s">
        <v>477</v>
      </c>
      <c r="C12" s="83" t="s">
        <v>621</v>
      </c>
      <c r="D12" s="83" t="s">
        <v>621</v>
      </c>
      <c r="E12" s="83" t="s">
        <v>621</v>
      </c>
      <c r="F12" s="83" t="s">
        <v>621</v>
      </c>
      <c r="G12" s="83" t="s">
        <v>621</v>
      </c>
      <c r="H12" s="83" t="s">
        <v>621</v>
      </c>
    </row>
    <row r="13" spans="1:8" ht="26.25" customHeight="1">
      <c r="A13" s="19">
        <v>5</v>
      </c>
      <c r="B13" s="8" t="s">
        <v>189</v>
      </c>
      <c r="C13" s="83" t="s">
        <v>621</v>
      </c>
      <c r="D13" s="83" t="s">
        <v>621</v>
      </c>
      <c r="E13" s="83" t="s">
        <v>621</v>
      </c>
      <c r="F13" s="83" t="s">
        <v>621</v>
      </c>
      <c r="G13" s="83" t="s">
        <v>621</v>
      </c>
      <c r="H13" s="83" t="s">
        <v>621</v>
      </c>
    </row>
    <row r="14" spans="1:8" ht="57" customHeight="1">
      <c r="A14" s="19">
        <v>6</v>
      </c>
      <c r="B14" s="8" t="s">
        <v>595</v>
      </c>
      <c r="C14" s="83" t="s">
        <v>621</v>
      </c>
      <c r="D14" s="83" t="s">
        <v>621</v>
      </c>
      <c r="E14" s="83" t="s">
        <v>621</v>
      </c>
      <c r="F14" s="83" t="s">
        <v>621</v>
      </c>
      <c r="G14" s="83" t="s">
        <v>621</v>
      </c>
      <c r="H14" s="83" t="s">
        <v>621</v>
      </c>
    </row>
    <row r="15" spans="1:8" ht="13.5">
      <c r="A15" s="19">
        <v>7</v>
      </c>
      <c r="B15" s="8" t="s">
        <v>191</v>
      </c>
      <c r="C15" s="83" t="s">
        <v>621</v>
      </c>
      <c r="D15" s="83" t="s">
        <v>621</v>
      </c>
      <c r="E15" s="83" t="s">
        <v>621</v>
      </c>
      <c r="F15" s="83" t="s">
        <v>621</v>
      </c>
      <c r="G15" s="83" t="s">
        <v>621</v>
      </c>
      <c r="H15" s="83" t="s">
        <v>621</v>
      </c>
    </row>
    <row r="16" spans="1:8" ht="19.5" customHeight="1">
      <c r="A16" s="19">
        <v>8</v>
      </c>
      <c r="B16" s="8" t="s">
        <v>193</v>
      </c>
      <c r="C16" s="83" t="s">
        <v>621</v>
      </c>
      <c r="D16" s="83" t="s">
        <v>621</v>
      </c>
      <c r="E16" s="83" t="s">
        <v>621</v>
      </c>
      <c r="F16" s="83" t="s">
        <v>621</v>
      </c>
      <c r="G16" s="83" t="s">
        <v>621</v>
      </c>
      <c r="H16" s="83" t="s">
        <v>621</v>
      </c>
    </row>
    <row r="17" spans="1:8" ht="13.5">
      <c r="A17" s="19">
        <v>9</v>
      </c>
      <c r="B17" s="8" t="s">
        <v>187</v>
      </c>
      <c r="C17" s="83" t="s">
        <v>621</v>
      </c>
      <c r="D17" s="83" t="s">
        <v>621</v>
      </c>
      <c r="E17" s="83" t="s">
        <v>621</v>
      </c>
      <c r="F17" s="83" t="s">
        <v>621</v>
      </c>
      <c r="G17" s="83" t="s">
        <v>621</v>
      </c>
      <c r="H17" s="83" t="s">
        <v>621</v>
      </c>
    </row>
    <row r="18" spans="1:8" ht="13.5">
      <c r="A18" s="19">
        <v>10</v>
      </c>
      <c r="B18" s="8" t="s">
        <v>188</v>
      </c>
      <c r="C18" s="83" t="s">
        <v>621</v>
      </c>
      <c r="D18" s="83" t="s">
        <v>621</v>
      </c>
      <c r="E18" s="83" t="s">
        <v>621</v>
      </c>
      <c r="F18" s="83" t="s">
        <v>621</v>
      </c>
      <c r="G18" s="83" t="s">
        <v>621</v>
      </c>
      <c r="H18" s="83" t="s">
        <v>621</v>
      </c>
    </row>
    <row r="19" spans="1:8" ht="54">
      <c r="A19" s="19">
        <v>11</v>
      </c>
      <c r="B19" s="8" t="s">
        <v>596</v>
      </c>
      <c r="C19" s="83" t="s">
        <v>621</v>
      </c>
      <c r="D19" s="83" t="s">
        <v>621</v>
      </c>
      <c r="E19" s="83" t="s">
        <v>621</v>
      </c>
      <c r="F19" s="83" t="s">
        <v>621</v>
      </c>
      <c r="G19" s="83" t="s">
        <v>621</v>
      </c>
      <c r="H19" s="83" t="s">
        <v>621</v>
      </c>
    </row>
    <row r="20" spans="1:8" ht="54">
      <c r="A20" s="19">
        <v>12</v>
      </c>
      <c r="B20" s="8" t="s">
        <v>597</v>
      </c>
      <c r="C20" s="83" t="s">
        <v>621</v>
      </c>
      <c r="D20" s="83" t="s">
        <v>621</v>
      </c>
      <c r="E20" s="83" t="s">
        <v>621</v>
      </c>
      <c r="F20" s="83" t="s">
        <v>621</v>
      </c>
      <c r="G20" s="83" t="s">
        <v>621</v>
      </c>
      <c r="H20" s="83" t="s">
        <v>621</v>
      </c>
    </row>
    <row r="21" spans="1:8" ht="27">
      <c r="A21" s="19">
        <v>13</v>
      </c>
      <c r="B21" s="8" t="s">
        <v>195</v>
      </c>
      <c r="C21" s="83" t="s">
        <v>621</v>
      </c>
      <c r="D21" s="83" t="s">
        <v>621</v>
      </c>
      <c r="E21" s="83" t="s">
        <v>621</v>
      </c>
      <c r="F21" s="83" t="s">
        <v>621</v>
      </c>
      <c r="G21" s="83" t="s">
        <v>621</v>
      </c>
      <c r="H21" s="83" t="s">
        <v>621</v>
      </c>
    </row>
    <row r="22" spans="1:8" ht="27">
      <c r="A22" s="19">
        <v>14</v>
      </c>
      <c r="B22" s="8" t="s">
        <v>197</v>
      </c>
      <c r="C22" s="83" t="s">
        <v>621</v>
      </c>
      <c r="D22" s="83" t="s">
        <v>621</v>
      </c>
      <c r="E22" s="83" t="s">
        <v>621</v>
      </c>
      <c r="F22" s="83" t="s">
        <v>621</v>
      </c>
      <c r="G22" s="83" t="s">
        <v>621</v>
      </c>
      <c r="H22" s="83" t="s">
        <v>621</v>
      </c>
    </row>
    <row r="23" spans="1:8" ht="13.5">
      <c r="A23" s="19">
        <v>15</v>
      </c>
      <c r="B23" s="8" t="s">
        <v>419</v>
      </c>
      <c r="C23" s="83" t="s">
        <v>621</v>
      </c>
      <c r="D23" s="83" t="s">
        <v>621</v>
      </c>
      <c r="E23" s="83" t="s">
        <v>621</v>
      </c>
      <c r="F23" s="83" t="s">
        <v>621</v>
      </c>
      <c r="G23" s="83" t="s">
        <v>621</v>
      </c>
      <c r="H23" s="83" t="s">
        <v>621</v>
      </c>
    </row>
    <row r="24" spans="1:8" ht="13.5">
      <c r="A24" s="19">
        <v>16</v>
      </c>
      <c r="B24" s="8" t="s">
        <v>198</v>
      </c>
      <c r="C24" s="83" t="s">
        <v>621</v>
      </c>
      <c r="D24" s="83" t="s">
        <v>621</v>
      </c>
      <c r="E24" s="83" t="s">
        <v>621</v>
      </c>
      <c r="F24" s="83" t="s">
        <v>621</v>
      </c>
      <c r="G24" s="83" t="s">
        <v>621</v>
      </c>
      <c r="H24" s="83" t="s">
        <v>621</v>
      </c>
    </row>
    <row r="25" spans="1:8" ht="27">
      <c r="A25" s="19">
        <v>17</v>
      </c>
      <c r="B25" s="8" t="s">
        <v>598</v>
      </c>
      <c r="C25" s="83" t="s">
        <v>621</v>
      </c>
      <c r="D25" s="83" t="s">
        <v>621</v>
      </c>
      <c r="E25" s="83" t="s">
        <v>621</v>
      </c>
      <c r="F25" s="83" t="s">
        <v>621</v>
      </c>
      <c r="G25" s="83" t="s">
        <v>621</v>
      </c>
      <c r="H25" s="83" t="s">
        <v>621</v>
      </c>
    </row>
    <row r="26" spans="1:8" ht="18.75" customHeight="1">
      <c r="A26" s="19">
        <v>18</v>
      </c>
      <c r="B26" s="8" t="s">
        <v>199</v>
      </c>
      <c r="C26" s="83" t="s">
        <v>621</v>
      </c>
      <c r="D26" s="83" t="s">
        <v>621</v>
      </c>
      <c r="E26" s="83" t="s">
        <v>621</v>
      </c>
      <c r="F26" s="83" t="s">
        <v>621</v>
      </c>
      <c r="G26" s="83" t="s">
        <v>621</v>
      </c>
      <c r="H26" s="83" t="s">
        <v>621</v>
      </c>
    </row>
    <row r="27" spans="1:8" ht="13.5">
      <c r="A27" s="19">
        <v>19</v>
      </c>
      <c r="B27" s="8" t="s">
        <v>373</v>
      </c>
      <c r="C27" s="83" t="s">
        <v>621</v>
      </c>
      <c r="D27" s="83" t="s">
        <v>621</v>
      </c>
      <c r="E27" s="83" t="s">
        <v>621</v>
      </c>
      <c r="F27" s="83" t="s">
        <v>621</v>
      </c>
      <c r="G27" s="83" t="s">
        <v>621</v>
      </c>
      <c r="H27" s="83" t="s">
        <v>621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1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25390625" style="1" customWidth="1"/>
    <col min="6" max="6" width="15.75390625" style="1" customWidth="1"/>
    <col min="7" max="7" width="12.75390625" style="1" customWidth="1"/>
    <col min="8" max="8" width="11.50390625" style="1" customWidth="1"/>
    <col min="9" max="16384" width="9.00390625" style="1" customWidth="1"/>
  </cols>
  <sheetData>
    <row r="5" s="11" customFormat="1" ht="13.5">
      <c r="A5" s="11" t="s">
        <v>851</v>
      </c>
    </row>
    <row r="6" s="11" customFormat="1" ht="13.5"/>
    <row r="7" spans="1:8" s="12" customFormat="1" ht="54">
      <c r="A7" s="9" t="s">
        <v>399</v>
      </c>
      <c r="B7" s="9" t="s">
        <v>400</v>
      </c>
      <c r="C7" s="9" t="s">
        <v>599</v>
      </c>
      <c r="D7" s="9" t="s">
        <v>591</v>
      </c>
      <c r="E7" s="9" t="s">
        <v>592</v>
      </c>
      <c r="F7" s="9" t="s">
        <v>593</v>
      </c>
      <c r="G7" s="9" t="s">
        <v>372</v>
      </c>
      <c r="H7" s="9" t="s">
        <v>594</v>
      </c>
    </row>
    <row r="8" spans="1:8" s="16" customFormat="1" ht="13.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8" ht="27">
      <c r="A9" s="53">
        <v>1</v>
      </c>
      <c r="B9" s="8" t="s">
        <v>601</v>
      </c>
      <c r="C9" s="83" t="s">
        <v>621</v>
      </c>
      <c r="D9" s="83" t="s">
        <v>621</v>
      </c>
      <c r="E9" s="83" t="s">
        <v>621</v>
      </c>
      <c r="F9" s="83">
        <v>72</v>
      </c>
      <c r="G9" s="83" t="s">
        <v>621</v>
      </c>
      <c r="H9" s="83" t="s">
        <v>621</v>
      </c>
    </row>
    <row r="10" spans="1:8" ht="27">
      <c r="A10" s="53">
        <v>2</v>
      </c>
      <c r="B10" s="8" t="s">
        <v>602</v>
      </c>
      <c r="C10" s="83" t="s">
        <v>621</v>
      </c>
      <c r="D10" s="83" t="s">
        <v>621</v>
      </c>
      <c r="E10" s="83" t="s">
        <v>621</v>
      </c>
      <c r="F10" s="83">
        <v>81</v>
      </c>
      <c r="G10" s="83" t="s">
        <v>621</v>
      </c>
      <c r="H10" s="83" t="s">
        <v>621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26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1.375" style="1" customWidth="1"/>
    <col min="6" max="6" width="16.00390625" style="1" customWidth="1"/>
    <col min="7" max="7" width="13.125" style="1" customWidth="1"/>
    <col min="8" max="8" width="12.50390625" style="1" customWidth="1"/>
    <col min="9" max="16384" width="9.00390625" style="1" customWidth="1"/>
  </cols>
  <sheetData>
    <row r="4" s="11" customFormat="1" ht="13.5"/>
    <row r="5" s="11" customFormat="1" ht="13.5">
      <c r="A5" s="11" t="s">
        <v>852</v>
      </c>
    </row>
    <row r="6" s="11" customFormat="1" ht="13.5"/>
    <row r="7" spans="1:8" s="12" customFormat="1" ht="54">
      <c r="A7" s="9" t="s">
        <v>399</v>
      </c>
      <c r="B7" s="9" t="s">
        <v>400</v>
      </c>
      <c r="C7" s="9" t="s">
        <v>590</v>
      </c>
      <c r="D7" s="9" t="s">
        <v>591</v>
      </c>
      <c r="E7" s="9" t="s">
        <v>592</v>
      </c>
      <c r="F7" s="9" t="s">
        <v>593</v>
      </c>
      <c r="G7" s="9" t="s">
        <v>372</v>
      </c>
      <c r="H7" s="9" t="s">
        <v>594</v>
      </c>
    </row>
    <row r="8" spans="1:8" s="5" customFormat="1" ht="13.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3.5">
      <c r="A9" s="19">
        <v>1</v>
      </c>
      <c r="B9" s="8" t="s">
        <v>403</v>
      </c>
      <c r="C9" s="144" t="s">
        <v>621</v>
      </c>
      <c r="D9" s="144" t="s">
        <v>621</v>
      </c>
      <c r="E9" s="144" t="s">
        <v>621</v>
      </c>
      <c r="F9" s="144" t="s">
        <v>621</v>
      </c>
      <c r="G9" s="144" t="s">
        <v>621</v>
      </c>
      <c r="H9" s="144" t="s">
        <v>621</v>
      </c>
    </row>
    <row r="10" spans="1:8" ht="54">
      <c r="A10" s="19">
        <v>2</v>
      </c>
      <c r="B10" s="8" t="s">
        <v>27</v>
      </c>
      <c r="C10" s="144" t="s">
        <v>621</v>
      </c>
      <c r="D10" s="144" t="s">
        <v>621</v>
      </c>
      <c r="E10" s="144" t="s">
        <v>621</v>
      </c>
      <c r="F10" s="144" t="s">
        <v>621</v>
      </c>
      <c r="G10" s="144" t="s">
        <v>621</v>
      </c>
      <c r="H10" s="144" t="s">
        <v>621</v>
      </c>
    </row>
    <row r="11" spans="1:8" ht="13.5">
      <c r="A11" s="19">
        <v>3</v>
      </c>
      <c r="B11" s="8" t="s">
        <v>404</v>
      </c>
      <c r="C11" s="144" t="s">
        <v>621</v>
      </c>
      <c r="D11" s="144" t="s">
        <v>621</v>
      </c>
      <c r="E11" s="144" t="s">
        <v>621</v>
      </c>
      <c r="F11" s="144" t="s">
        <v>621</v>
      </c>
      <c r="G11" s="144" t="s">
        <v>621</v>
      </c>
      <c r="H11" s="144" t="s">
        <v>621</v>
      </c>
    </row>
    <row r="12" spans="1:8" ht="13.5">
      <c r="A12" s="19">
        <v>4</v>
      </c>
      <c r="B12" s="8" t="s">
        <v>405</v>
      </c>
      <c r="C12" s="144" t="s">
        <v>621</v>
      </c>
      <c r="D12" s="144" t="s">
        <v>621</v>
      </c>
      <c r="E12" s="144" t="s">
        <v>621</v>
      </c>
      <c r="F12" s="168">
        <v>68.10653</v>
      </c>
      <c r="G12" s="144" t="s">
        <v>621</v>
      </c>
      <c r="H12" s="144" t="s">
        <v>621</v>
      </c>
    </row>
    <row r="13" spans="1:8" ht="13.5">
      <c r="A13" s="19">
        <v>5</v>
      </c>
      <c r="B13" s="8" t="s">
        <v>588</v>
      </c>
      <c r="C13" s="144" t="s">
        <v>621</v>
      </c>
      <c r="D13" s="144" t="s">
        <v>621</v>
      </c>
      <c r="E13" s="144" t="s">
        <v>621</v>
      </c>
      <c r="F13" s="144" t="s">
        <v>621</v>
      </c>
      <c r="G13" s="144" t="s">
        <v>621</v>
      </c>
      <c r="H13" s="144" t="s">
        <v>621</v>
      </c>
    </row>
    <row r="14" spans="1:8" ht="13.5">
      <c r="A14" s="19">
        <v>6</v>
      </c>
      <c r="B14" s="8" t="s">
        <v>406</v>
      </c>
      <c r="C14" s="144" t="s">
        <v>621</v>
      </c>
      <c r="D14" s="144" t="s">
        <v>621</v>
      </c>
      <c r="E14" s="144" t="s">
        <v>621</v>
      </c>
      <c r="F14" s="144" t="s">
        <v>621</v>
      </c>
      <c r="G14" s="144" t="s">
        <v>621</v>
      </c>
      <c r="H14" s="144" t="s">
        <v>621</v>
      </c>
    </row>
    <row r="15" spans="1:8" ht="27">
      <c r="A15" s="19">
        <v>7</v>
      </c>
      <c r="B15" s="8" t="s">
        <v>407</v>
      </c>
      <c r="C15" s="144" t="s">
        <v>621</v>
      </c>
      <c r="D15" s="144" t="s">
        <v>621</v>
      </c>
      <c r="E15" s="144" t="s">
        <v>621</v>
      </c>
      <c r="F15" s="144" t="s">
        <v>621</v>
      </c>
      <c r="G15" s="144" t="s">
        <v>621</v>
      </c>
      <c r="H15" s="144" t="s">
        <v>621</v>
      </c>
    </row>
    <row r="16" spans="1:8" ht="13.5">
      <c r="A16" s="19">
        <v>8</v>
      </c>
      <c r="B16" s="8" t="s">
        <v>28</v>
      </c>
      <c r="C16" s="144" t="s">
        <v>621</v>
      </c>
      <c r="D16" s="144" t="s">
        <v>621</v>
      </c>
      <c r="E16" s="144" t="s">
        <v>621</v>
      </c>
      <c r="F16" s="144" t="s">
        <v>621</v>
      </c>
      <c r="G16" s="144" t="s">
        <v>621</v>
      </c>
      <c r="H16" s="144" t="s">
        <v>621</v>
      </c>
    </row>
    <row r="17" spans="1:8" ht="13.5">
      <c r="A17" s="19">
        <v>9</v>
      </c>
      <c r="B17" s="8" t="s">
        <v>412</v>
      </c>
      <c r="C17" s="144" t="s">
        <v>621</v>
      </c>
      <c r="D17" s="144" t="s">
        <v>621</v>
      </c>
      <c r="E17" s="144" t="s">
        <v>621</v>
      </c>
      <c r="F17" s="168" t="s">
        <v>621</v>
      </c>
      <c r="G17" s="144" t="s">
        <v>621</v>
      </c>
      <c r="H17" s="144" t="s">
        <v>621</v>
      </c>
    </row>
    <row r="18" spans="1:8" ht="27">
      <c r="A18" s="19">
        <v>10</v>
      </c>
      <c r="B18" s="8" t="s">
        <v>413</v>
      </c>
      <c r="C18" s="144" t="s">
        <v>621</v>
      </c>
      <c r="D18" s="144" t="s">
        <v>621</v>
      </c>
      <c r="E18" s="144" t="s">
        <v>621</v>
      </c>
      <c r="F18" s="144" t="s">
        <v>621</v>
      </c>
      <c r="G18" s="144" t="s">
        <v>621</v>
      </c>
      <c r="H18" s="144" t="s">
        <v>621</v>
      </c>
    </row>
    <row r="19" spans="1:8" ht="13.5">
      <c r="A19" s="19">
        <v>11</v>
      </c>
      <c r="B19" s="8" t="s">
        <v>416</v>
      </c>
      <c r="C19" s="144" t="s">
        <v>621</v>
      </c>
      <c r="D19" s="144" t="s">
        <v>621</v>
      </c>
      <c r="E19" s="144" t="s">
        <v>621</v>
      </c>
      <c r="F19" s="144" t="s">
        <v>621</v>
      </c>
      <c r="G19" s="144" t="s">
        <v>621</v>
      </c>
      <c r="H19" s="144" t="s">
        <v>621</v>
      </c>
    </row>
    <row r="20" spans="1:8" ht="13.5">
      <c r="A20" s="19">
        <v>12</v>
      </c>
      <c r="B20" s="8" t="s">
        <v>30</v>
      </c>
      <c r="C20" s="144" t="s">
        <v>621</v>
      </c>
      <c r="D20" s="144" t="s">
        <v>621</v>
      </c>
      <c r="E20" s="144" t="s">
        <v>621</v>
      </c>
      <c r="F20" s="144">
        <v>58</v>
      </c>
      <c r="G20" s="144" t="s">
        <v>621</v>
      </c>
      <c r="H20" s="144" t="s">
        <v>621</v>
      </c>
    </row>
    <row r="21" spans="1:8" ht="13.5">
      <c r="A21" s="19">
        <v>13</v>
      </c>
      <c r="B21" s="8" t="s">
        <v>417</v>
      </c>
      <c r="C21" s="144" t="s">
        <v>621</v>
      </c>
      <c r="D21" s="144" t="s">
        <v>621</v>
      </c>
      <c r="E21" s="144" t="s">
        <v>621</v>
      </c>
      <c r="F21" s="144" t="s">
        <v>621</v>
      </c>
      <c r="G21" s="144" t="s">
        <v>621</v>
      </c>
      <c r="H21" s="144" t="s">
        <v>621</v>
      </c>
    </row>
    <row r="22" spans="1:8" ht="13.5">
      <c r="A22" s="19">
        <v>14</v>
      </c>
      <c r="B22" s="8" t="s">
        <v>418</v>
      </c>
      <c r="C22" s="144" t="s">
        <v>621</v>
      </c>
      <c r="D22" s="144" t="s">
        <v>621</v>
      </c>
      <c r="E22" s="144" t="s">
        <v>621</v>
      </c>
      <c r="F22" s="144" t="s">
        <v>621</v>
      </c>
      <c r="G22" s="144" t="s">
        <v>621</v>
      </c>
      <c r="H22" s="144" t="s">
        <v>621</v>
      </c>
    </row>
    <row r="23" spans="1:8" ht="13.5">
      <c r="A23" s="19">
        <v>15</v>
      </c>
      <c r="B23" s="8" t="s">
        <v>419</v>
      </c>
      <c r="C23" s="144" t="s">
        <v>621</v>
      </c>
      <c r="D23" s="144" t="s">
        <v>621</v>
      </c>
      <c r="E23" s="144" t="s">
        <v>621</v>
      </c>
      <c r="F23" s="144" t="s">
        <v>621</v>
      </c>
      <c r="G23" s="144" t="s">
        <v>621</v>
      </c>
      <c r="H23" s="144" t="s">
        <v>621</v>
      </c>
    </row>
    <row r="24" spans="1:8" ht="13.5">
      <c r="A24" s="19">
        <v>16</v>
      </c>
      <c r="B24" s="8" t="s">
        <v>421</v>
      </c>
      <c r="C24" s="144" t="s">
        <v>621</v>
      </c>
      <c r="D24" s="144" t="s">
        <v>621</v>
      </c>
      <c r="E24" s="144" t="s">
        <v>621</v>
      </c>
      <c r="F24" s="144" t="s">
        <v>621</v>
      </c>
      <c r="G24" s="144" t="s">
        <v>621</v>
      </c>
      <c r="H24" s="144" t="s">
        <v>621</v>
      </c>
    </row>
    <row r="25" spans="1:8" ht="13.5">
      <c r="A25" s="19">
        <v>17</v>
      </c>
      <c r="B25" s="8" t="s">
        <v>422</v>
      </c>
      <c r="C25" s="144" t="s">
        <v>621</v>
      </c>
      <c r="D25" s="144" t="s">
        <v>621</v>
      </c>
      <c r="E25" s="144" t="s">
        <v>621</v>
      </c>
      <c r="F25" s="144" t="s">
        <v>621</v>
      </c>
      <c r="G25" s="144" t="s">
        <v>621</v>
      </c>
      <c r="H25" s="144" t="s">
        <v>621</v>
      </c>
    </row>
    <row r="26" spans="1:8" ht="40.5">
      <c r="A26" s="19">
        <v>18</v>
      </c>
      <c r="B26" s="8" t="s">
        <v>589</v>
      </c>
      <c r="C26" s="144" t="s">
        <v>621</v>
      </c>
      <c r="D26" s="144" t="s">
        <v>621</v>
      </c>
      <c r="E26" s="144" t="s">
        <v>621</v>
      </c>
      <c r="F26" s="144" t="s">
        <v>621</v>
      </c>
      <c r="G26" s="144" t="s">
        <v>621</v>
      </c>
      <c r="H26" s="144" t="s">
        <v>621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H26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9.875" style="1" customWidth="1"/>
    <col min="6" max="6" width="14.50390625" style="1" customWidth="1"/>
    <col min="7" max="7" width="13.125" style="1" customWidth="1"/>
    <col min="8" max="8" width="12.875" style="1" customWidth="1"/>
    <col min="9" max="16384" width="9.00390625" style="1" customWidth="1"/>
  </cols>
  <sheetData>
    <row r="4" s="11" customFormat="1" ht="13.5">
      <c r="A4" s="11" t="s">
        <v>853</v>
      </c>
    </row>
    <row r="5" s="11" customFormat="1" ht="13.5"/>
    <row r="6" spans="1:8" s="12" customFormat="1" ht="54">
      <c r="A6" s="9" t="s">
        <v>399</v>
      </c>
      <c r="B6" s="9" t="s">
        <v>400</v>
      </c>
      <c r="C6" s="9" t="s">
        <v>599</v>
      </c>
      <c r="D6" s="9" t="s">
        <v>591</v>
      </c>
      <c r="E6" s="9" t="s">
        <v>592</v>
      </c>
      <c r="F6" s="9" t="s">
        <v>593</v>
      </c>
      <c r="G6" s="9" t="s">
        <v>372</v>
      </c>
      <c r="H6" s="9" t="s">
        <v>594</v>
      </c>
    </row>
    <row r="7" spans="1:8" s="5" customFormat="1" ht="13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3.5">
      <c r="A8" s="19">
        <v>1</v>
      </c>
      <c r="B8" s="8" t="s">
        <v>185</v>
      </c>
      <c r="C8" s="83" t="s">
        <v>621</v>
      </c>
      <c r="D8" s="83" t="s">
        <v>621</v>
      </c>
      <c r="E8" s="83" t="s">
        <v>621</v>
      </c>
      <c r="F8" s="83">
        <v>9</v>
      </c>
      <c r="G8" s="83" t="s">
        <v>621</v>
      </c>
      <c r="H8" s="83" t="s">
        <v>621</v>
      </c>
    </row>
    <row r="9" spans="1:8" ht="13.5">
      <c r="A9" s="19">
        <v>2</v>
      </c>
      <c r="B9" s="8" t="s">
        <v>186</v>
      </c>
      <c r="C9" s="83" t="s">
        <v>621</v>
      </c>
      <c r="D9" s="83" t="s">
        <v>621</v>
      </c>
      <c r="E9" s="83" t="s">
        <v>621</v>
      </c>
      <c r="F9" s="83">
        <v>4</v>
      </c>
      <c r="G9" s="83" t="s">
        <v>621</v>
      </c>
      <c r="H9" s="83" t="s">
        <v>621</v>
      </c>
    </row>
    <row r="10" spans="1:8" ht="13.5">
      <c r="A10" s="19">
        <v>3</v>
      </c>
      <c r="B10" s="8" t="s">
        <v>194</v>
      </c>
      <c r="C10" s="83" t="s">
        <v>621</v>
      </c>
      <c r="D10" s="83" t="s">
        <v>621</v>
      </c>
      <c r="E10" s="83" t="s">
        <v>621</v>
      </c>
      <c r="F10" s="83" t="s">
        <v>621</v>
      </c>
      <c r="G10" s="83" t="s">
        <v>621</v>
      </c>
      <c r="H10" s="83" t="s">
        <v>621</v>
      </c>
    </row>
    <row r="11" spans="1:8" ht="13.5">
      <c r="A11" s="19">
        <v>4</v>
      </c>
      <c r="B11" s="8" t="s">
        <v>477</v>
      </c>
      <c r="C11" s="83" t="s">
        <v>621</v>
      </c>
      <c r="D11" s="83" t="s">
        <v>621</v>
      </c>
      <c r="E11" s="83" t="s">
        <v>621</v>
      </c>
      <c r="F11" s="83" t="s">
        <v>621</v>
      </c>
      <c r="G11" s="83" t="s">
        <v>621</v>
      </c>
      <c r="H11" s="83" t="s">
        <v>621</v>
      </c>
    </row>
    <row r="12" spans="1:8" ht="31.5" customHeight="1">
      <c r="A12" s="19">
        <v>5</v>
      </c>
      <c r="B12" s="8" t="s">
        <v>189</v>
      </c>
      <c r="C12" s="83" t="s">
        <v>621</v>
      </c>
      <c r="D12" s="83" t="s">
        <v>621</v>
      </c>
      <c r="E12" s="83" t="s">
        <v>621</v>
      </c>
      <c r="F12" s="83" t="s">
        <v>621</v>
      </c>
      <c r="G12" s="83" t="s">
        <v>621</v>
      </c>
      <c r="H12" s="83" t="s">
        <v>621</v>
      </c>
    </row>
    <row r="13" spans="1:8" ht="53.25" customHeight="1">
      <c r="A13" s="19">
        <v>6</v>
      </c>
      <c r="B13" s="8" t="s">
        <v>595</v>
      </c>
      <c r="C13" s="83" t="s">
        <v>621</v>
      </c>
      <c r="D13" s="83" t="s">
        <v>621</v>
      </c>
      <c r="E13" s="83" t="s">
        <v>621</v>
      </c>
      <c r="F13" s="83" t="s">
        <v>621</v>
      </c>
      <c r="G13" s="83" t="s">
        <v>621</v>
      </c>
      <c r="H13" s="83" t="s">
        <v>621</v>
      </c>
    </row>
    <row r="14" spans="1:8" ht="13.5">
      <c r="A14" s="19">
        <v>7</v>
      </c>
      <c r="B14" s="8" t="s">
        <v>191</v>
      </c>
      <c r="C14" s="83" t="s">
        <v>621</v>
      </c>
      <c r="D14" s="83" t="s">
        <v>621</v>
      </c>
      <c r="E14" s="83" t="s">
        <v>621</v>
      </c>
      <c r="F14" s="83" t="s">
        <v>621</v>
      </c>
      <c r="G14" s="83" t="s">
        <v>621</v>
      </c>
      <c r="H14" s="83" t="s">
        <v>621</v>
      </c>
    </row>
    <row r="15" spans="1:8" ht="18.75" customHeight="1">
      <c r="A15" s="19">
        <v>8</v>
      </c>
      <c r="B15" s="8" t="s">
        <v>193</v>
      </c>
      <c r="C15" s="83" t="s">
        <v>621</v>
      </c>
      <c r="D15" s="83" t="s">
        <v>621</v>
      </c>
      <c r="E15" s="83" t="s">
        <v>621</v>
      </c>
      <c r="F15" s="83" t="s">
        <v>621</v>
      </c>
      <c r="G15" s="83" t="s">
        <v>621</v>
      </c>
      <c r="H15" s="83" t="s">
        <v>621</v>
      </c>
    </row>
    <row r="16" spans="1:8" ht="13.5">
      <c r="A16" s="19">
        <v>9</v>
      </c>
      <c r="B16" s="8" t="s">
        <v>187</v>
      </c>
      <c r="C16" s="83" t="s">
        <v>621</v>
      </c>
      <c r="D16" s="83" t="s">
        <v>621</v>
      </c>
      <c r="E16" s="83" t="s">
        <v>621</v>
      </c>
      <c r="F16" s="83" t="s">
        <v>621</v>
      </c>
      <c r="G16" s="83" t="s">
        <v>621</v>
      </c>
      <c r="H16" s="83" t="s">
        <v>621</v>
      </c>
    </row>
    <row r="17" spans="1:8" ht="13.5">
      <c r="A17" s="19">
        <v>10</v>
      </c>
      <c r="B17" s="8" t="s">
        <v>188</v>
      </c>
      <c r="C17" s="83" t="s">
        <v>621</v>
      </c>
      <c r="D17" s="83" t="s">
        <v>621</v>
      </c>
      <c r="E17" s="83" t="s">
        <v>621</v>
      </c>
      <c r="F17" s="83" t="s">
        <v>621</v>
      </c>
      <c r="G17" s="83" t="s">
        <v>621</v>
      </c>
      <c r="H17" s="83" t="s">
        <v>621</v>
      </c>
    </row>
    <row r="18" spans="1:8" ht="54">
      <c r="A18" s="19">
        <v>11</v>
      </c>
      <c r="B18" s="8" t="s">
        <v>596</v>
      </c>
      <c r="C18" s="83" t="s">
        <v>621</v>
      </c>
      <c r="D18" s="83" t="s">
        <v>621</v>
      </c>
      <c r="E18" s="83" t="s">
        <v>621</v>
      </c>
      <c r="F18" s="83" t="s">
        <v>621</v>
      </c>
      <c r="G18" s="83" t="s">
        <v>621</v>
      </c>
      <c r="H18" s="83" t="s">
        <v>621</v>
      </c>
    </row>
    <row r="19" spans="1:8" ht="54">
      <c r="A19" s="19">
        <v>12</v>
      </c>
      <c r="B19" s="8" t="s">
        <v>597</v>
      </c>
      <c r="C19" s="83" t="s">
        <v>621</v>
      </c>
      <c r="D19" s="83" t="s">
        <v>621</v>
      </c>
      <c r="E19" s="83" t="s">
        <v>621</v>
      </c>
      <c r="F19" s="83" t="s">
        <v>621</v>
      </c>
      <c r="G19" s="83" t="s">
        <v>621</v>
      </c>
      <c r="H19" s="83" t="s">
        <v>621</v>
      </c>
    </row>
    <row r="20" spans="1:8" ht="27">
      <c r="A20" s="19">
        <v>13</v>
      </c>
      <c r="B20" s="8" t="s">
        <v>195</v>
      </c>
      <c r="C20" s="83" t="s">
        <v>621</v>
      </c>
      <c r="D20" s="83" t="s">
        <v>621</v>
      </c>
      <c r="E20" s="83" t="s">
        <v>621</v>
      </c>
      <c r="F20" s="83" t="s">
        <v>621</v>
      </c>
      <c r="G20" s="83" t="s">
        <v>621</v>
      </c>
      <c r="H20" s="83" t="s">
        <v>621</v>
      </c>
    </row>
    <row r="21" spans="1:8" ht="27">
      <c r="A21" s="19">
        <v>14</v>
      </c>
      <c r="B21" s="8" t="s">
        <v>197</v>
      </c>
      <c r="C21" s="83" t="s">
        <v>621</v>
      </c>
      <c r="D21" s="83" t="s">
        <v>621</v>
      </c>
      <c r="E21" s="83" t="s">
        <v>621</v>
      </c>
      <c r="F21" s="83" t="s">
        <v>621</v>
      </c>
      <c r="G21" s="83" t="s">
        <v>621</v>
      </c>
      <c r="H21" s="83" t="s">
        <v>621</v>
      </c>
    </row>
    <row r="22" spans="1:8" ht="13.5">
      <c r="A22" s="19">
        <v>15</v>
      </c>
      <c r="B22" s="8" t="s">
        <v>419</v>
      </c>
      <c r="C22" s="83" t="s">
        <v>621</v>
      </c>
      <c r="D22" s="83" t="s">
        <v>621</v>
      </c>
      <c r="E22" s="83" t="s">
        <v>621</v>
      </c>
      <c r="F22" s="83" t="s">
        <v>621</v>
      </c>
      <c r="G22" s="83" t="s">
        <v>621</v>
      </c>
      <c r="H22" s="83" t="s">
        <v>621</v>
      </c>
    </row>
    <row r="23" spans="1:8" ht="13.5">
      <c r="A23" s="19">
        <v>16</v>
      </c>
      <c r="B23" s="8" t="s">
        <v>198</v>
      </c>
      <c r="C23" s="83" t="s">
        <v>621</v>
      </c>
      <c r="D23" s="83" t="s">
        <v>621</v>
      </c>
      <c r="E23" s="83" t="s">
        <v>621</v>
      </c>
      <c r="F23" s="83" t="s">
        <v>621</v>
      </c>
      <c r="G23" s="83" t="s">
        <v>621</v>
      </c>
      <c r="H23" s="83" t="s">
        <v>621</v>
      </c>
    </row>
    <row r="24" spans="1:8" ht="27">
      <c r="A24" s="19">
        <v>17</v>
      </c>
      <c r="B24" s="8" t="s">
        <v>598</v>
      </c>
      <c r="C24" s="83" t="s">
        <v>621</v>
      </c>
      <c r="D24" s="83" t="s">
        <v>621</v>
      </c>
      <c r="E24" s="83" t="s">
        <v>621</v>
      </c>
      <c r="F24" s="83" t="s">
        <v>621</v>
      </c>
      <c r="G24" s="83" t="s">
        <v>621</v>
      </c>
      <c r="H24" s="83" t="s">
        <v>621</v>
      </c>
    </row>
    <row r="25" spans="1:8" ht="18" customHeight="1">
      <c r="A25" s="19">
        <v>18</v>
      </c>
      <c r="B25" s="8" t="s">
        <v>199</v>
      </c>
      <c r="C25" s="83" t="s">
        <v>621</v>
      </c>
      <c r="D25" s="83" t="s">
        <v>621</v>
      </c>
      <c r="E25" s="83" t="s">
        <v>621</v>
      </c>
      <c r="F25" s="83" t="s">
        <v>621</v>
      </c>
      <c r="G25" s="83" t="s">
        <v>621</v>
      </c>
      <c r="H25" s="83" t="s">
        <v>621</v>
      </c>
    </row>
    <row r="26" spans="1:8" ht="13.5">
      <c r="A26" s="19">
        <v>19</v>
      </c>
      <c r="B26" s="8" t="s">
        <v>373</v>
      </c>
      <c r="C26" s="83" t="s">
        <v>621</v>
      </c>
      <c r="D26" s="83" t="s">
        <v>621</v>
      </c>
      <c r="E26" s="83" t="s">
        <v>621</v>
      </c>
      <c r="F26" s="83" t="s">
        <v>621</v>
      </c>
      <c r="G26" s="83" t="s">
        <v>621</v>
      </c>
      <c r="H26" s="83" t="s">
        <v>621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H1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75390625" style="1" customWidth="1"/>
    <col min="6" max="6" width="14.00390625" style="1" customWidth="1"/>
    <col min="7" max="7" width="14.25390625" style="1" customWidth="1"/>
    <col min="8" max="8" width="11.875" style="1" customWidth="1"/>
    <col min="9" max="16384" width="9.00390625" style="1" customWidth="1"/>
  </cols>
  <sheetData>
    <row r="5" s="11" customFormat="1" ht="13.5">
      <c r="A5" s="11" t="s">
        <v>854</v>
      </c>
    </row>
    <row r="6" s="11" customFormat="1" ht="13.5"/>
    <row r="7" spans="1:8" s="12" customFormat="1" ht="54">
      <c r="A7" s="9" t="s">
        <v>399</v>
      </c>
      <c r="B7" s="9" t="s">
        <v>400</v>
      </c>
      <c r="C7" s="9" t="s">
        <v>599</v>
      </c>
      <c r="D7" s="9" t="s">
        <v>591</v>
      </c>
      <c r="E7" s="9" t="s">
        <v>592</v>
      </c>
      <c r="F7" s="9" t="s">
        <v>593</v>
      </c>
      <c r="G7" s="9" t="s">
        <v>372</v>
      </c>
      <c r="H7" s="9" t="s">
        <v>594</v>
      </c>
    </row>
    <row r="8" spans="1:8" s="16" customFormat="1" ht="13.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8" ht="27">
      <c r="A9" s="53">
        <v>1</v>
      </c>
      <c r="B9" s="8" t="s">
        <v>601</v>
      </c>
      <c r="C9" s="83" t="s">
        <v>621</v>
      </c>
      <c r="D9" s="83" t="s">
        <v>621</v>
      </c>
      <c r="E9" s="83" t="s">
        <v>621</v>
      </c>
      <c r="F9" s="83" t="s">
        <v>621</v>
      </c>
      <c r="G9" s="83" t="s">
        <v>621</v>
      </c>
      <c r="H9" s="83" t="s">
        <v>621</v>
      </c>
    </row>
    <row r="10" spans="1:8" ht="27">
      <c r="A10" s="53">
        <v>2</v>
      </c>
      <c r="B10" s="8" t="s">
        <v>602</v>
      </c>
      <c r="C10" s="83" t="s">
        <v>621</v>
      </c>
      <c r="D10" s="83" t="s">
        <v>621</v>
      </c>
      <c r="E10" s="83" t="s">
        <v>621</v>
      </c>
      <c r="F10" s="8">
        <v>115</v>
      </c>
      <c r="G10" s="83" t="s">
        <v>621</v>
      </c>
      <c r="H10" s="83" t="s">
        <v>621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5:F16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875" style="1" customWidth="1"/>
    <col min="2" max="2" width="47.625" style="1" customWidth="1"/>
    <col min="3" max="3" width="12.50390625" style="1" customWidth="1"/>
    <col min="4" max="4" width="14.00390625" style="1" customWidth="1"/>
    <col min="5" max="5" width="12.75390625" style="1" customWidth="1"/>
    <col min="6" max="6" width="13.00390625" style="1" bestFit="1" customWidth="1"/>
    <col min="7" max="16384" width="9.00390625" style="1" customWidth="1"/>
  </cols>
  <sheetData>
    <row r="5" ht="13.5">
      <c r="A5" s="11" t="s">
        <v>766</v>
      </c>
    </row>
    <row r="7" spans="1:6" s="12" customFormat="1" ht="13.5">
      <c r="A7" s="226" t="s">
        <v>399</v>
      </c>
      <c r="B7" s="226" t="s">
        <v>400</v>
      </c>
      <c r="C7" s="222" t="s">
        <v>797</v>
      </c>
      <c r="D7" s="224"/>
      <c r="E7" s="227" t="s">
        <v>657</v>
      </c>
      <c r="F7" s="227"/>
    </row>
    <row r="8" spans="1:6" s="12" customFormat="1" ht="27">
      <c r="A8" s="226"/>
      <c r="B8" s="226"/>
      <c r="C8" s="9" t="s">
        <v>603</v>
      </c>
      <c r="D8" s="9" t="s">
        <v>604</v>
      </c>
      <c r="E8" s="9" t="s">
        <v>603</v>
      </c>
      <c r="F8" s="9" t="s">
        <v>604</v>
      </c>
    </row>
    <row r="9" spans="1:6" s="5" customFormat="1" ht="13.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ht="13.5">
      <c r="A10" s="53">
        <v>1</v>
      </c>
      <c r="B10" s="8" t="s">
        <v>605</v>
      </c>
      <c r="C10" s="81">
        <v>1318</v>
      </c>
      <c r="D10" s="19">
        <v>292</v>
      </c>
      <c r="E10" s="70">
        <v>349.86</v>
      </c>
      <c r="F10" s="70">
        <v>105.96</v>
      </c>
    </row>
    <row r="11" spans="1:6" ht="13.5">
      <c r="A11" s="53">
        <v>2</v>
      </c>
      <c r="B11" s="8" t="s">
        <v>606</v>
      </c>
      <c r="C11" s="70" t="s">
        <v>621</v>
      </c>
      <c r="D11" s="70" t="s">
        <v>621</v>
      </c>
      <c r="E11" s="70" t="s">
        <v>621</v>
      </c>
      <c r="F11" s="70" t="s">
        <v>621</v>
      </c>
    </row>
    <row r="12" spans="1:6" ht="13.5">
      <c r="A12" s="53">
        <v>3</v>
      </c>
      <c r="B12" s="8" t="s">
        <v>607</v>
      </c>
      <c r="C12" s="70" t="s">
        <v>621</v>
      </c>
      <c r="D12" s="70" t="s">
        <v>621</v>
      </c>
      <c r="E12" s="70" t="s">
        <v>621</v>
      </c>
      <c r="F12" s="70" t="s">
        <v>621</v>
      </c>
    </row>
    <row r="13" spans="1:6" ht="13.5">
      <c r="A13" s="53">
        <v>4</v>
      </c>
      <c r="B13" s="8" t="s">
        <v>608</v>
      </c>
      <c r="C13" s="70" t="s">
        <v>621</v>
      </c>
      <c r="D13" s="70" t="s">
        <v>621</v>
      </c>
      <c r="E13" s="70" t="s">
        <v>621</v>
      </c>
      <c r="F13" s="70" t="s">
        <v>621</v>
      </c>
    </row>
    <row r="14" spans="1:6" ht="21.75" customHeight="1">
      <c r="A14" s="53">
        <v>5</v>
      </c>
      <c r="B14" s="8" t="s">
        <v>609</v>
      </c>
      <c r="C14" s="70" t="s">
        <v>621</v>
      </c>
      <c r="D14" s="70" t="s">
        <v>621</v>
      </c>
      <c r="E14" s="70" t="s">
        <v>621</v>
      </c>
      <c r="F14" s="70" t="s">
        <v>621</v>
      </c>
    </row>
    <row r="15" spans="1:6" ht="13.5">
      <c r="A15" s="11"/>
      <c r="B15" s="11"/>
      <c r="C15" s="11"/>
      <c r="D15" s="11"/>
      <c r="E15" s="11"/>
      <c r="F15" s="11"/>
    </row>
    <row r="16" spans="1:6" ht="189" customHeight="1">
      <c r="A16" s="11"/>
      <c r="B16" s="228" t="s">
        <v>868</v>
      </c>
      <c r="C16" s="228"/>
      <c r="D16" s="228"/>
      <c r="E16" s="228"/>
      <c r="F16" s="228"/>
    </row>
  </sheetData>
  <sheetProtection/>
  <mergeCells count="5">
    <mergeCell ref="A7:A8"/>
    <mergeCell ref="B7:B8"/>
    <mergeCell ref="C7:D7"/>
    <mergeCell ref="E7:F7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4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1:9" ht="13.5">
      <c r="A2" s="11" t="s">
        <v>767</v>
      </c>
      <c r="B2" s="11"/>
      <c r="C2" s="11"/>
      <c r="D2" s="11"/>
      <c r="E2" s="11"/>
      <c r="F2" s="11"/>
      <c r="G2" s="11"/>
      <c r="H2" s="11"/>
      <c r="I2" s="11"/>
    </row>
    <row r="3" ht="26.25" customHeight="1"/>
    <row r="4" spans="1:9" ht="66" customHeight="1">
      <c r="A4" s="228" t="s">
        <v>883</v>
      </c>
      <c r="B4" s="228"/>
      <c r="C4" s="228"/>
      <c r="D4" s="228"/>
      <c r="E4" s="228"/>
      <c r="F4" s="228"/>
      <c r="G4" s="228"/>
      <c r="H4" s="228"/>
      <c r="I4" s="228"/>
    </row>
    <row r="5" ht="84" customHeight="1"/>
  </sheetData>
  <sheetProtection/>
  <mergeCells count="1"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I16"/>
  <sheetViews>
    <sheetView zoomScalePageLayoutView="0" workbookViewId="0" topLeftCell="A1">
      <selection activeCell="F1" sqref="F1"/>
    </sheetView>
  </sheetViews>
  <sheetFormatPr defaultColWidth="9.00390625" defaultRowHeight="13.5"/>
  <cols>
    <col min="3" max="3" width="11.125" style="0" customWidth="1"/>
  </cols>
  <sheetData>
    <row r="3" ht="13.5">
      <c r="A3" s="11" t="s">
        <v>777</v>
      </c>
    </row>
    <row r="4" ht="13.5">
      <c r="A4" s="11" t="s">
        <v>778</v>
      </c>
    </row>
    <row r="6" spans="1:9" ht="171.75" customHeight="1">
      <c r="A6" s="228" t="s">
        <v>882</v>
      </c>
      <c r="B6" s="228"/>
      <c r="C6" s="228"/>
      <c r="D6" s="228"/>
      <c r="E6" s="228"/>
      <c r="F6" s="228"/>
      <c r="G6" s="228"/>
      <c r="H6" s="228"/>
      <c r="I6" s="228"/>
    </row>
    <row r="7" spans="1:9" ht="38.25" customHeight="1">
      <c r="A7" s="231" t="s">
        <v>881</v>
      </c>
      <c r="B7" s="231"/>
      <c r="C7" s="231"/>
      <c r="D7" s="231"/>
      <c r="E7" s="231"/>
      <c r="F7" s="231"/>
      <c r="G7" s="231"/>
      <c r="H7" s="231"/>
      <c r="I7" s="231"/>
    </row>
    <row r="11" spans="2:6" s="11" customFormat="1" ht="13.5">
      <c r="B11" s="41" t="s">
        <v>880</v>
      </c>
      <c r="D11" s="39"/>
      <c r="E11" s="42"/>
      <c r="F11" s="42"/>
    </row>
    <row r="12" spans="1:6" s="11" customFormat="1" ht="13.5">
      <c r="A12" s="11" t="s">
        <v>617</v>
      </c>
      <c r="B12" s="41" t="s">
        <v>617</v>
      </c>
      <c r="D12" s="39"/>
      <c r="E12" s="42"/>
      <c r="F12" s="42"/>
    </row>
    <row r="13" spans="2:6" s="11" customFormat="1" ht="13.5">
      <c r="B13" s="41" t="s">
        <v>779</v>
      </c>
      <c r="D13" s="39"/>
      <c r="E13" s="42"/>
      <c r="F13" s="42" t="s">
        <v>780</v>
      </c>
    </row>
    <row r="14" spans="2:6" s="11" customFormat="1" ht="13.5">
      <c r="B14" s="37"/>
      <c r="D14" s="39"/>
      <c r="E14" s="42"/>
      <c r="F14" s="42"/>
    </row>
    <row r="15" spans="2:6" s="11" customFormat="1" ht="13.5">
      <c r="B15" s="37"/>
      <c r="D15" s="39"/>
      <c r="E15" s="42"/>
      <c r="F15" s="42"/>
    </row>
    <row r="16" spans="2:6" s="11" customFormat="1" ht="13.5">
      <c r="B16" s="11" t="s">
        <v>322</v>
      </c>
      <c r="C16" s="39"/>
      <c r="D16" s="42"/>
      <c r="F16" s="42" t="s">
        <v>620</v>
      </c>
    </row>
  </sheetData>
  <sheetProtection/>
  <mergeCells count="2"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24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5.875" style="2" customWidth="1"/>
    <col min="2" max="2" width="30.875" style="1" customWidth="1"/>
    <col min="3" max="3" width="9.625" style="1" customWidth="1"/>
    <col min="4" max="4" width="12.125" style="1" customWidth="1"/>
    <col min="5" max="5" width="11.125" style="1" customWidth="1"/>
    <col min="6" max="6" width="8.625" style="1" customWidth="1"/>
    <col min="7" max="16384" width="9.00390625" style="1" customWidth="1"/>
  </cols>
  <sheetData>
    <row r="2" s="11" customFormat="1" ht="13.5">
      <c r="A2" s="21" t="s">
        <v>805</v>
      </c>
    </row>
    <row r="4" spans="1:6" ht="54">
      <c r="A4" s="18" t="s">
        <v>399</v>
      </c>
      <c r="B4" s="9" t="s">
        <v>400</v>
      </c>
      <c r="C4" s="9" t="s">
        <v>519</v>
      </c>
      <c r="D4" s="9" t="s">
        <v>520</v>
      </c>
      <c r="E4" s="9" t="s">
        <v>521</v>
      </c>
      <c r="F4" s="9" t="s">
        <v>292</v>
      </c>
    </row>
    <row r="5" spans="1:6" ht="13.5">
      <c r="A5" s="1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3.5">
      <c r="A6" s="10">
        <v>1</v>
      </c>
      <c r="B6" s="10" t="s">
        <v>681</v>
      </c>
      <c r="C6" s="89">
        <v>0</v>
      </c>
      <c r="D6" s="89">
        <v>0</v>
      </c>
      <c r="E6" s="184">
        <v>8460</v>
      </c>
      <c r="F6" s="184">
        <v>8460</v>
      </c>
    </row>
    <row r="7" spans="1:6" ht="13.5">
      <c r="A7" s="10" t="s">
        <v>203</v>
      </c>
      <c r="B7" s="10" t="s">
        <v>522</v>
      </c>
      <c r="C7" s="89">
        <v>0</v>
      </c>
      <c r="D7" s="89">
        <v>0</v>
      </c>
      <c r="E7" s="184">
        <v>8460</v>
      </c>
      <c r="F7" s="184">
        <v>8460</v>
      </c>
    </row>
    <row r="8" spans="1:6" ht="13.5">
      <c r="A8" s="10" t="s">
        <v>204</v>
      </c>
      <c r="B8" s="10" t="s">
        <v>523</v>
      </c>
      <c r="C8" s="89">
        <v>0</v>
      </c>
      <c r="D8" s="89">
        <v>0</v>
      </c>
      <c r="E8" s="89">
        <v>0</v>
      </c>
      <c r="F8" s="89">
        <v>0</v>
      </c>
    </row>
    <row r="9" spans="1:6" ht="13.5">
      <c r="A9" s="10" t="s">
        <v>304</v>
      </c>
      <c r="B9" s="10" t="s">
        <v>524</v>
      </c>
      <c r="C9" s="89">
        <v>0</v>
      </c>
      <c r="D9" s="89">
        <v>0</v>
      </c>
      <c r="E9" s="89">
        <v>0</v>
      </c>
      <c r="F9" s="89">
        <v>0</v>
      </c>
    </row>
    <row r="10" spans="1:6" ht="13.5">
      <c r="A10" s="10" t="s">
        <v>305</v>
      </c>
      <c r="B10" s="10" t="s">
        <v>525</v>
      </c>
      <c r="C10" s="89">
        <v>0</v>
      </c>
      <c r="D10" s="89">
        <v>0</v>
      </c>
      <c r="E10" s="89">
        <v>0</v>
      </c>
      <c r="F10" s="89">
        <v>0</v>
      </c>
    </row>
    <row r="11" spans="1:6" ht="13.5">
      <c r="A11" s="10" t="s">
        <v>306</v>
      </c>
      <c r="B11" s="10" t="s">
        <v>526</v>
      </c>
      <c r="C11" s="89">
        <v>0</v>
      </c>
      <c r="D11" s="89">
        <v>0</v>
      </c>
      <c r="E11" s="89">
        <v>0</v>
      </c>
      <c r="F11" s="89">
        <v>0</v>
      </c>
    </row>
    <row r="12" spans="1:6" ht="40.5">
      <c r="A12" s="10">
        <v>2</v>
      </c>
      <c r="B12" s="10" t="s">
        <v>680</v>
      </c>
      <c r="C12" s="89">
        <v>0</v>
      </c>
      <c r="D12" s="89">
        <v>0</v>
      </c>
      <c r="E12" s="89">
        <v>0</v>
      </c>
      <c r="F12" s="89">
        <v>0</v>
      </c>
    </row>
    <row r="13" spans="1:6" ht="27">
      <c r="A13" s="10">
        <v>3</v>
      </c>
      <c r="B13" s="10" t="s">
        <v>527</v>
      </c>
      <c r="C13" s="89">
        <v>0</v>
      </c>
      <c r="D13" s="89">
        <v>0</v>
      </c>
      <c r="E13" s="184">
        <v>8460</v>
      </c>
      <c r="F13" s="184">
        <v>8460</v>
      </c>
    </row>
    <row r="14" spans="1:6" ht="27">
      <c r="A14" s="10">
        <v>4</v>
      </c>
      <c r="B14" s="10" t="s">
        <v>528</v>
      </c>
      <c r="C14" s="89">
        <v>0</v>
      </c>
      <c r="D14" s="89">
        <v>0</v>
      </c>
      <c r="E14" s="89">
        <v>0</v>
      </c>
      <c r="F14" s="89">
        <v>0</v>
      </c>
    </row>
    <row r="15" spans="1:6" ht="27">
      <c r="A15" s="10" t="s">
        <v>176</v>
      </c>
      <c r="B15" s="10" t="s">
        <v>307</v>
      </c>
      <c r="C15" s="89">
        <v>0</v>
      </c>
      <c r="D15" s="89">
        <v>0</v>
      </c>
      <c r="E15" s="89">
        <v>0</v>
      </c>
      <c r="F15" s="89">
        <v>0</v>
      </c>
    </row>
    <row r="16" spans="1:6" ht="27">
      <c r="A16" s="10" t="s">
        <v>177</v>
      </c>
      <c r="B16" s="10" t="s">
        <v>308</v>
      </c>
      <c r="C16" s="89">
        <v>0</v>
      </c>
      <c r="D16" s="89">
        <v>0</v>
      </c>
      <c r="E16" s="89">
        <v>0</v>
      </c>
      <c r="F16" s="89">
        <v>0</v>
      </c>
    </row>
    <row r="17" spans="1:6" ht="27">
      <c r="A17" s="10" t="s">
        <v>505</v>
      </c>
      <c r="B17" s="10" t="s">
        <v>309</v>
      </c>
      <c r="C17" s="89">
        <v>0</v>
      </c>
      <c r="D17" s="89">
        <v>0</v>
      </c>
      <c r="E17" s="89">
        <v>0</v>
      </c>
      <c r="F17" s="89">
        <v>0</v>
      </c>
    </row>
    <row r="18" spans="1:6" ht="27">
      <c r="A18" s="10" t="s">
        <v>506</v>
      </c>
      <c r="B18" s="10" t="s">
        <v>310</v>
      </c>
      <c r="C18" s="89">
        <v>0</v>
      </c>
      <c r="D18" s="89">
        <v>0</v>
      </c>
      <c r="E18" s="89">
        <v>0</v>
      </c>
      <c r="F18" s="89">
        <v>0</v>
      </c>
    </row>
    <row r="19" spans="1:6" ht="27">
      <c r="A19" s="10" t="s">
        <v>507</v>
      </c>
      <c r="B19" s="10" t="s">
        <v>311</v>
      </c>
      <c r="C19" s="89">
        <v>0</v>
      </c>
      <c r="D19" s="89">
        <v>0</v>
      </c>
      <c r="E19" s="89">
        <v>0</v>
      </c>
      <c r="F19" s="89">
        <v>0</v>
      </c>
    </row>
    <row r="20" spans="1:6" ht="13.5">
      <c r="A20" s="10">
        <v>5</v>
      </c>
      <c r="B20" s="10" t="s">
        <v>529</v>
      </c>
      <c r="C20" s="89">
        <v>0</v>
      </c>
      <c r="D20" s="89">
        <v>0</v>
      </c>
      <c r="E20" s="89">
        <v>0</v>
      </c>
      <c r="F20" s="89">
        <v>0</v>
      </c>
    </row>
    <row r="21" spans="1:6" ht="27">
      <c r="A21" s="10">
        <v>6</v>
      </c>
      <c r="B21" s="10" t="s">
        <v>515</v>
      </c>
      <c r="C21" s="89">
        <v>0</v>
      </c>
      <c r="D21" s="89">
        <v>0</v>
      </c>
      <c r="E21" s="184">
        <v>-85</v>
      </c>
      <c r="F21" s="184">
        <v>-85</v>
      </c>
    </row>
    <row r="22" spans="1:6" ht="27">
      <c r="A22" s="10">
        <v>7</v>
      </c>
      <c r="B22" s="10" t="s">
        <v>530</v>
      </c>
      <c r="C22" s="89">
        <v>0</v>
      </c>
      <c r="D22" s="89">
        <v>0</v>
      </c>
      <c r="E22" s="184">
        <v>8375</v>
      </c>
      <c r="F22" s="184">
        <v>8375</v>
      </c>
    </row>
    <row r="24" spans="2:6" ht="27" customHeight="1">
      <c r="B24" s="225" t="s">
        <v>682</v>
      </c>
      <c r="C24" s="225"/>
      <c r="D24" s="225"/>
      <c r="E24" s="225"/>
      <c r="F24" s="225"/>
    </row>
  </sheetData>
  <sheetProtection/>
  <mergeCells count="1">
    <mergeCell ref="B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13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5.875" style="1" customWidth="1"/>
    <col min="2" max="2" width="38.375" style="1" customWidth="1"/>
    <col min="3" max="3" width="9.25390625" style="1" customWidth="1"/>
    <col min="4" max="4" width="8.875" style="1" customWidth="1"/>
    <col min="5" max="6" width="8.75390625" style="1" customWidth="1"/>
    <col min="7" max="7" width="12.625" style="1" customWidth="1"/>
    <col min="8" max="16384" width="9.00390625" style="1" customWidth="1"/>
  </cols>
  <sheetData>
    <row r="2" s="11" customFormat="1" ht="13.5">
      <c r="A2" s="11" t="s">
        <v>806</v>
      </c>
    </row>
    <row r="4" spans="1:6" s="11" customFormat="1" ht="27" customHeight="1">
      <c r="A4" s="226" t="s">
        <v>399</v>
      </c>
      <c r="B4" s="226" t="s">
        <v>531</v>
      </c>
      <c r="C4" s="222" t="s">
        <v>797</v>
      </c>
      <c r="D4" s="224"/>
      <c r="E4" s="227" t="s">
        <v>657</v>
      </c>
      <c r="F4" s="227"/>
    </row>
    <row r="5" spans="1:6" s="11" customFormat="1" ht="67.5">
      <c r="A5" s="226"/>
      <c r="B5" s="226"/>
      <c r="C5" s="15" t="s">
        <v>532</v>
      </c>
      <c r="D5" s="15" t="s">
        <v>538</v>
      </c>
      <c r="E5" s="15" t="s">
        <v>532</v>
      </c>
      <c r="F5" s="15" t="s">
        <v>538</v>
      </c>
    </row>
    <row r="6" spans="1:6" s="16" customFormat="1" ht="12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27">
      <c r="A7" s="53">
        <v>1</v>
      </c>
      <c r="B7" s="8" t="s">
        <v>533</v>
      </c>
      <c r="C7" s="184">
        <v>-85</v>
      </c>
      <c r="D7" s="186">
        <v>0</v>
      </c>
      <c r="E7" s="186">
        <v>0</v>
      </c>
      <c r="F7" s="186">
        <v>0</v>
      </c>
    </row>
    <row r="8" spans="1:6" ht="27">
      <c r="A8" s="53">
        <v>2</v>
      </c>
      <c r="B8" s="8" t="s">
        <v>684</v>
      </c>
      <c r="C8" s="184">
        <v>-236</v>
      </c>
      <c r="D8" s="186">
        <v>0</v>
      </c>
      <c r="E8" s="184">
        <v>-80</v>
      </c>
      <c r="F8" s="186">
        <v>0</v>
      </c>
    </row>
    <row r="9" spans="1:6" ht="13.5">
      <c r="A9" s="53">
        <v>3</v>
      </c>
      <c r="B9" s="8" t="s">
        <v>534</v>
      </c>
      <c r="C9" s="186">
        <v>0</v>
      </c>
      <c r="D9" s="186">
        <v>0</v>
      </c>
      <c r="E9" s="186">
        <v>0</v>
      </c>
      <c r="F9" s="186">
        <v>0</v>
      </c>
    </row>
    <row r="10" spans="1:6" ht="13.5">
      <c r="A10" s="53">
        <v>4</v>
      </c>
      <c r="B10" s="8" t="s">
        <v>535</v>
      </c>
      <c r="C10" s="186">
        <v>0</v>
      </c>
      <c r="D10" s="186">
        <v>0</v>
      </c>
      <c r="E10" s="186">
        <v>0</v>
      </c>
      <c r="F10" s="186">
        <v>0</v>
      </c>
    </row>
    <row r="11" spans="1:6" ht="13.5">
      <c r="A11" s="53">
        <v>5</v>
      </c>
      <c r="B11" s="8" t="s">
        <v>536</v>
      </c>
      <c r="C11" s="186">
        <v>0</v>
      </c>
      <c r="D11" s="186">
        <v>0</v>
      </c>
      <c r="E11" s="186">
        <v>0</v>
      </c>
      <c r="F11" s="186">
        <v>0</v>
      </c>
    </row>
    <row r="12" spans="1:6" ht="13.5">
      <c r="A12" s="53">
        <v>6</v>
      </c>
      <c r="B12" s="8" t="s">
        <v>660</v>
      </c>
      <c r="C12" s="184">
        <v>2</v>
      </c>
      <c r="D12" s="186">
        <v>0</v>
      </c>
      <c r="E12" s="184">
        <v>-5</v>
      </c>
      <c r="F12" s="186">
        <v>0</v>
      </c>
    </row>
    <row r="13" spans="1:6" ht="27">
      <c r="A13" s="53">
        <v>7</v>
      </c>
      <c r="B13" s="8" t="s">
        <v>537</v>
      </c>
      <c r="C13" s="184">
        <f>SUM(C7:C12)</f>
        <v>-319</v>
      </c>
      <c r="D13" s="186">
        <v>0</v>
      </c>
      <c r="E13" s="184">
        <v>-85</v>
      </c>
      <c r="F13" s="186">
        <v>0</v>
      </c>
    </row>
  </sheetData>
  <sheetProtection/>
  <mergeCells count="4">
    <mergeCell ref="A4:A5"/>
    <mergeCell ref="B4:B5"/>
    <mergeCell ref="E4:F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Пшеничная</dc:creator>
  <cp:keywords/>
  <dc:description/>
  <cp:lastModifiedBy>Buh</cp:lastModifiedBy>
  <cp:lastPrinted>2012-04-10T10:03:55Z</cp:lastPrinted>
  <dcterms:created xsi:type="dcterms:W3CDTF">2008-02-11T13:42:11Z</dcterms:created>
  <dcterms:modified xsi:type="dcterms:W3CDTF">2012-04-26T13:11:22Z</dcterms:modified>
  <cp:category/>
  <cp:version/>
  <cp:contentType/>
  <cp:contentStatus/>
</cp:coreProperties>
</file>